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11.November\"/>
    </mc:Choice>
  </mc:AlternateContent>
  <xr:revisionPtr revIDLastSave="0" documentId="13_ncr:1_{C698E67A-9CDE-43C7-9CA0-14D15762278D}" xr6:coauthVersionLast="47" xr6:coauthVersionMax="47" xr10:uidLastSave="{00000000-0000-0000-0000-000000000000}"/>
  <bookViews>
    <workbookView xWindow="2868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33" l="1"/>
  <c r="D52" i="33"/>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I48" i="39"/>
  <c r="J48" i="39" s="1"/>
  <c r="P47" i="39"/>
  <c r="I47" i="39"/>
  <c r="J47" i="39" s="1"/>
  <c r="P46" i="39"/>
  <c r="I46" i="39"/>
  <c r="N46" i="39" s="1"/>
  <c r="O46" i="39" s="1"/>
  <c r="P45" i="39"/>
  <c r="I45" i="39"/>
  <c r="J45" i="39" s="1"/>
  <c r="P44" i="39"/>
  <c r="I44" i="39"/>
  <c r="J44" i="39" s="1"/>
  <c r="I43" i="39"/>
  <c r="J43" i="39" s="1"/>
  <c r="P42" i="39"/>
  <c r="I42" i="39"/>
  <c r="J42" i="39" s="1"/>
  <c r="P41" i="39"/>
  <c r="H41" i="39"/>
  <c r="J41" i="39" s="1"/>
  <c r="P40" i="39"/>
  <c r="H40" i="39"/>
  <c r="J40" i="39" s="1"/>
  <c r="P39" i="39"/>
  <c r="P38" i="39"/>
  <c r="I38" i="39"/>
  <c r="J38" i="39" s="1"/>
  <c r="P37" i="39"/>
  <c r="I37" i="39"/>
  <c r="J37" i="39" s="1"/>
  <c r="P36" i="39"/>
  <c r="I36" i="39"/>
  <c r="J36" i="39" s="1"/>
  <c r="P35" i="39"/>
  <c r="J35" i="39"/>
  <c r="I35" i="39"/>
  <c r="P34" i="39"/>
  <c r="I34" i="39"/>
  <c r="J34" i="39" s="1"/>
  <c r="P33" i="39"/>
  <c r="J33" i="39"/>
  <c r="I33" i="39"/>
  <c r="J28" i="39"/>
  <c r="J27" i="39"/>
  <c r="C19" i="39"/>
  <c r="C17" i="39"/>
  <c r="D17" i="39" s="1"/>
  <c r="C16" i="39"/>
  <c r="C15" i="39"/>
  <c r="D15"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I53" i="38"/>
  <c r="J53" i="38" s="1"/>
  <c r="P52" i="38"/>
  <c r="I52" i="38"/>
  <c r="J52" i="38" s="1"/>
  <c r="P51" i="38"/>
  <c r="I51" i="38"/>
  <c r="J51" i="38" s="1"/>
  <c r="P50" i="38"/>
  <c r="I50" i="38"/>
  <c r="J50" i="38" s="1"/>
  <c r="P49" i="38"/>
  <c r="I49" i="38"/>
  <c r="N49" i="38" s="1"/>
  <c r="O49" i="38" s="1"/>
  <c r="P48" i="38"/>
  <c r="I48" i="38"/>
  <c r="J48" i="38" s="1"/>
  <c r="P47" i="38"/>
  <c r="I47" i="38"/>
  <c r="N47" i="38" s="1"/>
  <c r="O47" i="38" s="1"/>
  <c r="P46" i="38"/>
  <c r="I46" i="38"/>
  <c r="J46" i="38" s="1"/>
  <c r="P45" i="38"/>
  <c r="I45" i="38"/>
  <c r="J45" i="38" s="1"/>
  <c r="P44" i="38"/>
  <c r="I44" i="38"/>
  <c r="J44" i="38" s="1"/>
  <c r="P43" i="38"/>
  <c r="I43" i="38"/>
  <c r="J43" i="38" s="1"/>
  <c r="P42" i="38"/>
  <c r="H42" i="38"/>
  <c r="J42" i="38" s="1"/>
  <c r="P41" i="38"/>
  <c r="H41" i="38"/>
  <c r="J41" i="38" s="1"/>
  <c r="P40" i="38"/>
  <c r="P39" i="38"/>
  <c r="I39" i="38"/>
  <c r="J39" i="38" s="1"/>
  <c r="P38" i="38"/>
  <c r="I38" i="38"/>
  <c r="J38" i="38" s="1"/>
  <c r="P37" i="38"/>
  <c r="I37" i="38"/>
  <c r="J37" i="38" s="1"/>
  <c r="P36" i="38"/>
  <c r="I36" i="38"/>
  <c r="J36" i="38" s="1"/>
  <c r="P35" i="38"/>
  <c r="I35" i="38"/>
  <c r="J35" i="38" s="1"/>
  <c r="P34" i="38"/>
  <c r="J34" i="38"/>
  <c r="I34" i="38"/>
  <c r="J29" i="38"/>
  <c r="J28" i="38"/>
  <c r="N26" i="38"/>
  <c r="J26" i="38"/>
  <c r="C20" i="38"/>
  <c r="D19" i="38"/>
  <c r="C17" i="38"/>
  <c r="D17" i="38" s="1"/>
  <c r="C16" i="38"/>
  <c r="C15" i="38"/>
  <c r="C14" i="38"/>
  <c r="D14" i="38" s="1"/>
  <c r="D28"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I50" i="37"/>
  <c r="J50" i="37" s="1"/>
  <c r="P49" i="37"/>
  <c r="I49" i="37"/>
  <c r="N49" i="37" s="1"/>
  <c r="O49" i="37" s="1"/>
  <c r="P48" i="37"/>
  <c r="I48" i="37"/>
  <c r="J48" i="37" s="1"/>
  <c r="P47" i="37"/>
  <c r="N47" i="37"/>
  <c r="O47" i="37" s="1"/>
  <c r="I47" i="37"/>
  <c r="J47" i="37" s="1"/>
  <c r="P46" i="37"/>
  <c r="I46" i="37"/>
  <c r="J46" i="37" s="1"/>
  <c r="P45" i="37"/>
  <c r="I45" i="37"/>
  <c r="J45" i="37" s="1"/>
  <c r="P44" i="37"/>
  <c r="I44" i="37"/>
  <c r="J44" i="37" s="1"/>
  <c r="P43" i="37"/>
  <c r="I43" i="37"/>
  <c r="J43" i="37" s="1"/>
  <c r="P42" i="37"/>
  <c r="H42" i="37"/>
  <c r="J42" i="37" s="1"/>
  <c r="P41" i="37"/>
  <c r="J41" i="37"/>
  <c r="H41" i="37"/>
  <c r="P40" i="37"/>
  <c r="P39" i="37"/>
  <c r="J39" i="37"/>
  <c r="I39" i="37"/>
  <c r="P38" i="37"/>
  <c r="I38" i="37"/>
  <c r="J38" i="37" s="1"/>
  <c r="P37" i="37"/>
  <c r="I37" i="37"/>
  <c r="J37" i="37" s="1"/>
  <c r="P36" i="37"/>
  <c r="I36" i="37"/>
  <c r="J36" i="37" s="1"/>
  <c r="P35" i="37"/>
  <c r="J35" i="37"/>
  <c r="I35" i="37"/>
  <c r="P34" i="37"/>
  <c r="I34" i="37"/>
  <c r="J34" i="37" s="1"/>
  <c r="J29" i="37"/>
  <c r="J28" i="37"/>
  <c r="O26" i="37"/>
  <c r="N26" i="37"/>
  <c r="J26" i="37"/>
  <c r="C20" i="37"/>
  <c r="D19" i="37" s="1"/>
  <c r="C17" i="37"/>
  <c r="C16" i="37"/>
  <c r="D37" i="37" s="1"/>
  <c r="C15" i="37"/>
  <c r="C14" i="37"/>
  <c r="D14" i="37" s="1"/>
  <c r="AD12" i="37"/>
  <c r="AC12" i="37"/>
  <c r="AB12" i="37"/>
  <c r="AA12" i="37"/>
  <c r="Z12" i="37"/>
  <c r="Y12" i="37"/>
  <c r="X12" i="37"/>
  <c r="W12" i="37"/>
  <c r="V12" i="37"/>
  <c r="U12" i="37"/>
  <c r="T12" i="37"/>
  <c r="S12" i="37"/>
  <c r="D10" i="37"/>
  <c r="B10" i="37"/>
  <c r="C10" i="37" s="1"/>
  <c r="C9" i="37"/>
  <c r="C8" i="37"/>
  <c r="A6" i="37"/>
  <c r="A4" i="37"/>
  <c r="D72" i="36"/>
  <c r="P59" i="36"/>
  <c r="I59" i="36"/>
  <c r="J59" i="36" s="1"/>
  <c r="N59" i="36" s="1"/>
  <c r="O59" i="36" s="1"/>
  <c r="P58" i="36"/>
  <c r="I58" i="36"/>
  <c r="J58" i="36" s="1"/>
  <c r="P57" i="36"/>
  <c r="I57" i="36"/>
  <c r="J57" i="36" s="1"/>
  <c r="P56" i="36"/>
  <c r="I56" i="36"/>
  <c r="J56" i="36" s="1"/>
  <c r="P55" i="36"/>
  <c r="I55" i="36"/>
  <c r="J55" i="36" s="1"/>
  <c r="P54" i="36"/>
  <c r="G54" i="36"/>
  <c r="J54" i="36" s="1"/>
  <c r="D54" i="36"/>
  <c r="P53" i="36"/>
  <c r="I53" i="36"/>
  <c r="J53" i="36" s="1"/>
  <c r="P52" i="36"/>
  <c r="I52" i="36"/>
  <c r="J52" i="36" s="1"/>
  <c r="P51" i="36"/>
  <c r="J51" i="36"/>
  <c r="P50" i="36"/>
  <c r="J50" i="36"/>
  <c r="P49" i="36"/>
  <c r="I49" i="36"/>
  <c r="N49" i="36" s="1"/>
  <c r="O49" i="36" s="1"/>
  <c r="P48" i="36"/>
  <c r="I48" i="36"/>
  <c r="J48" i="36" s="1"/>
  <c r="P47" i="36"/>
  <c r="I47" i="36"/>
  <c r="J47" i="36" s="1"/>
  <c r="I46" i="36"/>
  <c r="J46" i="36" s="1"/>
  <c r="P45" i="36"/>
  <c r="I45" i="36"/>
  <c r="J45" i="36" s="1"/>
  <c r="P44" i="36"/>
  <c r="H44" i="36"/>
  <c r="J44" i="36" s="1"/>
  <c r="P43" i="36"/>
  <c r="H43" i="36"/>
  <c r="J43" i="36" s="1"/>
  <c r="P42" i="36"/>
  <c r="P41" i="36"/>
  <c r="G41" i="36"/>
  <c r="J41" i="36" s="1"/>
  <c r="D41" i="36"/>
  <c r="P40" i="36"/>
  <c r="J40" i="36"/>
  <c r="G40" i="36"/>
  <c r="D40" i="36"/>
  <c r="P39" i="36"/>
  <c r="G39" i="36"/>
  <c r="J39" i="36" s="1"/>
  <c r="D39" i="36"/>
  <c r="P38" i="36"/>
  <c r="J38" i="36"/>
  <c r="I38" i="36"/>
  <c r="P37" i="36"/>
  <c r="I37" i="36"/>
  <c r="J37" i="36" s="1"/>
  <c r="P36" i="36"/>
  <c r="J36" i="36"/>
  <c r="I36" i="36"/>
  <c r="P35" i="36"/>
  <c r="J35" i="36"/>
  <c r="I35" i="36"/>
  <c r="P34" i="36"/>
  <c r="J34" i="36"/>
  <c r="I34" i="36"/>
  <c r="P33" i="36"/>
  <c r="I33" i="36"/>
  <c r="J33" i="36" s="1"/>
  <c r="J28" i="36"/>
  <c r="J27" i="36"/>
  <c r="C19" i="36"/>
  <c r="C17" i="36"/>
  <c r="C16" i="36"/>
  <c r="D36" i="36" s="1"/>
  <c r="N36" i="36" s="1"/>
  <c r="O36" i="36" s="1"/>
  <c r="C15" i="36"/>
  <c r="D15" i="36" s="1"/>
  <c r="C14" i="36"/>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I59" i="35"/>
  <c r="J59" i="35" s="1"/>
  <c r="P58" i="35"/>
  <c r="I58" i="35"/>
  <c r="J58" i="35" s="1"/>
  <c r="P57" i="35"/>
  <c r="I57" i="35"/>
  <c r="J57" i="35" s="1"/>
  <c r="P56" i="35"/>
  <c r="I56" i="35"/>
  <c r="J56" i="35" s="1"/>
  <c r="P55" i="35"/>
  <c r="G55" i="35"/>
  <c r="J55" i="35" s="1"/>
  <c r="D55" i="35"/>
  <c r="P54" i="35"/>
  <c r="J54" i="35"/>
  <c r="I54" i="35"/>
  <c r="N54" i="35" s="1"/>
  <c r="O54" i="35" s="1"/>
  <c r="P53" i="35"/>
  <c r="I53" i="35"/>
  <c r="J53" i="35" s="1"/>
  <c r="P52" i="35"/>
  <c r="J52" i="35"/>
  <c r="P51" i="35"/>
  <c r="J51" i="35"/>
  <c r="P50" i="35"/>
  <c r="I50" i="35"/>
  <c r="N50" i="35" s="1"/>
  <c r="O50" i="35" s="1"/>
  <c r="P49" i="35"/>
  <c r="I49" i="35"/>
  <c r="J49" i="35" s="1"/>
  <c r="P48" i="35"/>
  <c r="I48" i="35"/>
  <c r="J48" i="35" s="1"/>
  <c r="P47" i="35"/>
  <c r="J47" i="35"/>
  <c r="I47" i="35"/>
  <c r="P46" i="35"/>
  <c r="I46" i="35"/>
  <c r="J46" i="35" s="1"/>
  <c r="P45" i="35"/>
  <c r="H45" i="35"/>
  <c r="J45" i="35" s="1"/>
  <c r="P44" i="35"/>
  <c r="H44" i="35"/>
  <c r="J44" i="35" s="1"/>
  <c r="P43" i="35"/>
  <c r="P42" i="35"/>
  <c r="G42" i="35"/>
  <c r="J42" i="35" s="1"/>
  <c r="D42" i="35"/>
  <c r="P41" i="35"/>
  <c r="J41" i="35"/>
  <c r="G41" i="35"/>
  <c r="D41" i="35"/>
  <c r="L41" i="35" s="1"/>
  <c r="O41" i="35" s="1"/>
  <c r="P40" i="35"/>
  <c r="G40" i="35"/>
  <c r="J40" i="35" s="1"/>
  <c r="D40" i="35"/>
  <c r="L40" i="35" s="1"/>
  <c r="P39" i="35"/>
  <c r="J39" i="35"/>
  <c r="I39" i="35"/>
  <c r="P38" i="35"/>
  <c r="J38" i="35"/>
  <c r="I38" i="35"/>
  <c r="P37" i="35"/>
  <c r="I37" i="35"/>
  <c r="J37" i="35" s="1"/>
  <c r="P36" i="35"/>
  <c r="I36" i="35"/>
  <c r="J36" i="35" s="1"/>
  <c r="P35" i="35"/>
  <c r="I35" i="35"/>
  <c r="J35" i="35" s="1"/>
  <c r="P34" i="35"/>
  <c r="J34" i="35"/>
  <c r="I34" i="35"/>
  <c r="J29" i="35"/>
  <c r="J28" i="35"/>
  <c r="O26" i="35"/>
  <c r="N26" i="35"/>
  <c r="J26" i="35"/>
  <c r="C20" i="35"/>
  <c r="D19" i="35"/>
  <c r="C17" i="35"/>
  <c r="D17" i="35" s="1"/>
  <c r="C16" i="35"/>
  <c r="D44" i="35" s="1"/>
  <c r="D15" i="35"/>
  <c r="C15" i="35"/>
  <c r="C14" i="35"/>
  <c r="D14"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J53" i="34"/>
  <c r="I53" i="34"/>
  <c r="P52" i="34"/>
  <c r="P51" i="34"/>
  <c r="P50" i="34"/>
  <c r="I50" i="34"/>
  <c r="N50" i="34" s="1"/>
  <c r="O50" i="34" s="1"/>
  <c r="P49" i="34"/>
  <c r="I49" i="34"/>
  <c r="J49" i="34" s="1"/>
  <c r="P48" i="34"/>
  <c r="I48" i="34"/>
  <c r="J48" i="34" s="1"/>
  <c r="P47" i="34"/>
  <c r="I47" i="34"/>
  <c r="J47" i="34" s="1"/>
  <c r="P46" i="34"/>
  <c r="O46" i="34"/>
  <c r="J46" i="34"/>
  <c r="I46" i="34"/>
  <c r="P45" i="34"/>
  <c r="H45" i="34"/>
  <c r="J45" i="34" s="1"/>
  <c r="P44" i="34"/>
  <c r="H44" i="34"/>
  <c r="J44" i="34" s="1"/>
  <c r="P43" i="34"/>
  <c r="P42" i="34"/>
  <c r="G42" i="34"/>
  <c r="J42" i="34" s="1"/>
  <c r="D42" i="34"/>
  <c r="P41" i="34"/>
  <c r="G41" i="34"/>
  <c r="J41" i="34" s="1"/>
  <c r="D41" i="34"/>
  <c r="L41" i="34" s="1"/>
  <c r="P40" i="34"/>
  <c r="J40" i="34"/>
  <c r="G40" i="34"/>
  <c r="D40" i="34"/>
  <c r="L40" i="34" s="1"/>
  <c r="O40" i="34" s="1"/>
  <c r="P39" i="34"/>
  <c r="O39" i="34"/>
  <c r="I39" i="34"/>
  <c r="J39" i="34" s="1"/>
  <c r="P38" i="34"/>
  <c r="I38" i="34"/>
  <c r="J38" i="34" s="1"/>
  <c r="P37" i="34"/>
  <c r="I37" i="34"/>
  <c r="J37" i="34" s="1"/>
  <c r="P36" i="34"/>
  <c r="I36" i="34"/>
  <c r="J36" i="34" s="1"/>
  <c r="P35" i="34"/>
  <c r="I35" i="34"/>
  <c r="J35" i="34" s="1"/>
  <c r="P34" i="34"/>
  <c r="I34" i="34"/>
  <c r="J34" i="34" s="1"/>
  <c r="J29" i="34"/>
  <c r="J28" i="34"/>
  <c r="O26" i="34"/>
  <c r="N26" i="34"/>
  <c r="J26" i="34"/>
  <c r="C20" i="34"/>
  <c r="D17" i="34" s="1"/>
  <c r="D19" i="34"/>
  <c r="C17" i="34"/>
  <c r="C16" i="34"/>
  <c r="D43" i="34" s="1"/>
  <c r="C15" i="34"/>
  <c r="D15" i="34" s="1"/>
  <c r="C14" i="34"/>
  <c r="D14" i="34" s="1"/>
  <c r="D10" i="34"/>
  <c r="B10" i="34"/>
  <c r="C10" i="34" s="1"/>
  <c r="C9" i="34"/>
  <c r="C8" i="34"/>
  <c r="A6" i="34"/>
  <c r="I38" i="32"/>
  <c r="J38" i="32" s="1"/>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s="1"/>
  <c r="O47" i="32" s="1"/>
  <c r="P46" i="32"/>
  <c r="I46" i="32"/>
  <c r="J46" i="32" s="1"/>
  <c r="P45" i="32"/>
  <c r="J45" i="32"/>
  <c r="P44" i="32"/>
  <c r="I44" i="32"/>
  <c r="J44" i="32"/>
  <c r="P43" i="32"/>
  <c r="I43" i="32"/>
  <c r="J43" i="32" s="1"/>
  <c r="P42" i="32"/>
  <c r="I42" i="32"/>
  <c r="J42" i="32" s="1"/>
  <c r="I41" i="32"/>
  <c r="J41" i="32"/>
  <c r="N41" i="32" s="1"/>
  <c r="O41" i="32" s="1"/>
  <c r="P40" i="32"/>
  <c r="I40" i="32"/>
  <c r="J40" i="32" s="1"/>
  <c r="P39" i="32"/>
  <c r="H39" i="32"/>
  <c r="J39" i="32"/>
  <c r="P38" i="32"/>
  <c r="P37" i="32"/>
  <c r="J37" i="32"/>
  <c r="P36" i="32"/>
  <c r="J36" i="32"/>
  <c r="P35" i="32"/>
  <c r="J35" i="32"/>
  <c r="P34" i="32"/>
  <c r="J34" i="32"/>
  <c r="P33" i="32"/>
  <c r="I33" i="32"/>
  <c r="J33" i="32"/>
  <c r="P32" i="32"/>
  <c r="I32" i="32"/>
  <c r="J32" i="32"/>
  <c r="P31" i="32"/>
  <c r="I31" i="32"/>
  <c r="J31" i="32"/>
  <c r="P30" i="32"/>
  <c r="I30" i="32"/>
  <c r="J30" i="32" s="1"/>
  <c r="P29" i="32"/>
  <c r="I29" i="32"/>
  <c r="J29" i="32"/>
  <c r="P28" i="32"/>
  <c r="I28" i="32"/>
  <c r="J28" i="32"/>
  <c r="P27" i="32"/>
  <c r="I27" i="32"/>
  <c r="J27" i="32" s="1"/>
  <c r="P22" i="32"/>
  <c r="I22" i="32"/>
  <c r="J22" i="32" s="1"/>
  <c r="I21" i="32"/>
  <c r="N21" i="32"/>
  <c r="C17" i="32"/>
  <c r="D36" i="32" s="1"/>
  <c r="L36" i="32" s="1"/>
  <c r="O36" i="32" s="1"/>
  <c r="C16" i="32"/>
  <c r="C15" i="32"/>
  <c r="D30" i="32" s="1"/>
  <c r="AD13" i="32"/>
  <c r="AC13" i="32"/>
  <c r="AB13" i="32"/>
  <c r="AA13" i="32"/>
  <c r="Z13" i="32"/>
  <c r="Y13" i="32"/>
  <c r="X13" i="32"/>
  <c r="W13" i="32"/>
  <c r="V13" i="32"/>
  <c r="U13" i="32"/>
  <c r="T13" i="32"/>
  <c r="S13" i="32"/>
  <c r="D11" i="32"/>
  <c r="B11" i="32"/>
  <c r="C11" i="32" s="1"/>
  <c r="C10" i="32"/>
  <c r="C9" i="32"/>
  <c r="A6" i="32"/>
  <c r="A4" i="32"/>
  <c r="P53" i="31"/>
  <c r="I53" i="31"/>
  <c r="J53" i="31"/>
  <c r="N53" i="31"/>
  <c r="O53" i="31" s="1"/>
  <c r="P52" i="31"/>
  <c r="I52" i="31"/>
  <c r="J52" i="31"/>
  <c r="P51" i="31"/>
  <c r="I51" i="31"/>
  <c r="J51" i="31"/>
  <c r="P50" i="31"/>
  <c r="I50" i="31"/>
  <c r="J50" i="31" s="1"/>
  <c r="P49" i="31"/>
  <c r="I49" i="31"/>
  <c r="J49" i="31"/>
  <c r="P48" i="31"/>
  <c r="J48" i="31"/>
  <c r="P47" i="31"/>
  <c r="I47" i="31"/>
  <c r="N47" i="31" s="1"/>
  <c r="O47" i="31" s="1"/>
  <c r="P46" i="31"/>
  <c r="I46" i="31"/>
  <c r="J46" i="31"/>
  <c r="P45" i="31"/>
  <c r="J45" i="31"/>
  <c r="P44" i="31"/>
  <c r="I44" i="31"/>
  <c r="N44" i="31"/>
  <c r="O44" i="31" s="1"/>
  <c r="P43" i="31"/>
  <c r="I43" i="31"/>
  <c r="J43" i="31" s="1"/>
  <c r="P42" i="31"/>
  <c r="I42" i="31"/>
  <c r="J42" i="31"/>
  <c r="I41" i="31"/>
  <c r="J41" i="31"/>
  <c r="N41" i="31" s="1"/>
  <c r="O41" i="31" s="1"/>
  <c r="P40" i="31"/>
  <c r="I40" i="31"/>
  <c r="J40" i="31" s="1"/>
  <c r="P39" i="31"/>
  <c r="H39" i="31"/>
  <c r="J39" i="31"/>
  <c r="P38" i="31"/>
  <c r="I38" i="31"/>
  <c r="J38" i="31" s="1"/>
  <c r="P37" i="31"/>
  <c r="J37" i="31"/>
  <c r="P36" i="31"/>
  <c r="J36" i="31"/>
  <c r="P35" i="31"/>
  <c r="J35" i="31"/>
  <c r="P34" i="31"/>
  <c r="J34" i="31"/>
  <c r="P33" i="31"/>
  <c r="I33" i="31"/>
  <c r="J33" i="31" s="1"/>
  <c r="P32" i="31"/>
  <c r="I32" i="31"/>
  <c r="J32" i="31"/>
  <c r="P31" i="31"/>
  <c r="I31" i="31"/>
  <c r="P30" i="31"/>
  <c r="I30" i="31"/>
  <c r="J30" i="31" s="1"/>
  <c r="P29" i="31"/>
  <c r="I29" i="31"/>
  <c r="J29" i="31"/>
  <c r="P28" i="31"/>
  <c r="I28" i="31"/>
  <c r="J28" i="31"/>
  <c r="P27" i="31"/>
  <c r="I27" i="31"/>
  <c r="J27" i="31" s="1"/>
  <c r="P22" i="31"/>
  <c r="I22" i="31"/>
  <c r="J22" i="31" s="1"/>
  <c r="I21" i="31"/>
  <c r="C17" i="31"/>
  <c r="D36" i="31" s="1"/>
  <c r="L36" i="31" s="1"/>
  <c r="O36" i="31" s="1"/>
  <c r="C16" i="31"/>
  <c r="C15" i="31"/>
  <c r="D52" i="31" s="1"/>
  <c r="AD13" i="31"/>
  <c r="AC13" i="31"/>
  <c r="AB13" i="31"/>
  <c r="AA13" i="31"/>
  <c r="Z13" i="31"/>
  <c r="Y13" i="31"/>
  <c r="X13" i="31"/>
  <c r="W13" i="31"/>
  <c r="V13" i="31"/>
  <c r="U13" i="31"/>
  <c r="T13" i="31"/>
  <c r="S13" i="31"/>
  <c r="D11" i="31"/>
  <c r="B11" i="31"/>
  <c r="C11" i="31" s="1"/>
  <c r="C10" i="31"/>
  <c r="C9" i="31"/>
  <c r="A6" i="31"/>
  <c r="A4" i="31"/>
  <c r="P53" i="30"/>
  <c r="I53" i="30"/>
  <c r="J53" i="30" s="1"/>
  <c r="N53" i="30" s="1"/>
  <c r="O53" i="30" s="1"/>
  <c r="P52" i="30"/>
  <c r="I52" i="30"/>
  <c r="J52" i="30"/>
  <c r="P51" i="30"/>
  <c r="I51" i="30"/>
  <c r="J51" i="30" s="1"/>
  <c r="P50" i="30"/>
  <c r="I50" i="30"/>
  <c r="J50" i="30" s="1"/>
  <c r="P49" i="30"/>
  <c r="I49" i="30"/>
  <c r="J49" i="30"/>
  <c r="P48" i="30"/>
  <c r="J48" i="30"/>
  <c r="P47" i="30"/>
  <c r="I47" i="30"/>
  <c r="N47" i="30" s="1"/>
  <c r="O47" i="30" s="1"/>
  <c r="P46" i="30"/>
  <c r="I46" i="30"/>
  <c r="J46" i="30"/>
  <c r="P45" i="30"/>
  <c r="J45" i="30"/>
  <c r="P44" i="30"/>
  <c r="I44" i="30"/>
  <c r="J44" i="30" s="1"/>
  <c r="P43" i="30"/>
  <c r="I43" i="30"/>
  <c r="J43" i="30"/>
  <c r="P42" i="30"/>
  <c r="I42" i="30"/>
  <c r="J42" i="30"/>
  <c r="I41" i="30"/>
  <c r="J41" i="30" s="1"/>
  <c r="N41" i="30" s="1"/>
  <c r="O41" i="30" s="1"/>
  <c r="P40" i="30"/>
  <c r="I40" i="30"/>
  <c r="J40" i="30" s="1"/>
  <c r="P39" i="30"/>
  <c r="H39" i="30"/>
  <c r="J39" i="30" s="1"/>
  <c r="P38" i="30"/>
  <c r="P37" i="30"/>
  <c r="J37" i="30"/>
  <c r="P36" i="30"/>
  <c r="J36" i="30"/>
  <c r="P35" i="30"/>
  <c r="J35" i="30"/>
  <c r="P34" i="30"/>
  <c r="J34" i="30"/>
  <c r="D34" i="30"/>
  <c r="L34" i="30" s="1"/>
  <c r="O34" i="30" s="1"/>
  <c r="P33" i="30"/>
  <c r="I33" i="30"/>
  <c r="J33" i="30" s="1"/>
  <c r="P32" i="30"/>
  <c r="I32" i="30"/>
  <c r="J32" i="30" s="1"/>
  <c r="P31" i="30"/>
  <c r="I31" i="30"/>
  <c r="J31" i="30"/>
  <c r="P30" i="30"/>
  <c r="I30" i="30"/>
  <c r="J30" i="30"/>
  <c r="P29" i="30"/>
  <c r="I29" i="30"/>
  <c r="J29" i="30" s="1"/>
  <c r="P28" i="30"/>
  <c r="I28" i="30"/>
  <c r="J28" i="30" s="1"/>
  <c r="P27" i="30"/>
  <c r="I27" i="30"/>
  <c r="J27" i="30"/>
  <c r="P22" i="30"/>
  <c r="I22" i="30"/>
  <c r="J22" i="30"/>
  <c r="I21" i="30"/>
  <c r="C17" i="30"/>
  <c r="D36" i="30" s="1"/>
  <c r="L36" i="30" s="1"/>
  <c r="O36" i="30" s="1"/>
  <c r="C16" i="30"/>
  <c r="D48" i="30" s="1"/>
  <c r="L48" i="30" s="1"/>
  <c r="O48" i="30" s="1"/>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s="1"/>
  <c r="P52" i="29"/>
  <c r="I52" i="29"/>
  <c r="J52" i="29"/>
  <c r="P51" i="29"/>
  <c r="I51" i="29"/>
  <c r="J51" i="29"/>
  <c r="P50" i="29"/>
  <c r="I50" i="29"/>
  <c r="J50" i="29" s="1"/>
  <c r="P49" i="29"/>
  <c r="I49" i="29"/>
  <c r="J49" i="29" s="1"/>
  <c r="P48" i="29"/>
  <c r="I48" i="29"/>
  <c r="P47" i="29"/>
  <c r="I47" i="29"/>
  <c r="J47" i="29" s="1"/>
  <c r="P46" i="29"/>
  <c r="I46" i="29"/>
  <c r="P45" i="29"/>
  <c r="I45" i="29"/>
  <c r="J45" i="29"/>
  <c r="P44" i="29"/>
  <c r="I44" i="29"/>
  <c r="J44" i="29" s="1"/>
  <c r="I43" i="29"/>
  <c r="J43" i="29"/>
  <c r="P42" i="29"/>
  <c r="I42" i="29"/>
  <c r="J42" i="29" s="1"/>
  <c r="P41" i="29"/>
  <c r="H41" i="29"/>
  <c r="J41" i="29" s="1"/>
  <c r="P40" i="29"/>
  <c r="H40" i="29"/>
  <c r="J40" i="29" s="1"/>
  <c r="P39" i="29"/>
  <c r="P38" i="29"/>
  <c r="I38" i="29"/>
  <c r="J38" i="29" s="1"/>
  <c r="P37" i="29"/>
  <c r="I37" i="29"/>
  <c r="J37" i="29" s="1"/>
  <c r="P36" i="29"/>
  <c r="I36" i="29"/>
  <c r="J36" i="29"/>
  <c r="P35" i="29"/>
  <c r="I35" i="29"/>
  <c r="J35" i="29"/>
  <c r="P34" i="29"/>
  <c r="I34" i="29"/>
  <c r="J34" i="29" s="1"/>
  <c r="P33" i="29"/>
  <c r="I33" i="29"/>
  <c r="J33" i="29" s="1"/>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s="1"/>
  <c r="P53" i="28"/>
  <c r="I53" i="28"/>
  <c r="J53" i="28"/>
  <c r="P52" i="28"/>
  <c r="I52" i="28"/>
  <c r="J52" i="28"/>
  <c r="P51" i="28"/>
  <c r="I51" i="28"/>
  <c r="J51" i="28" s="1"/>
  <c r="P50" i="28"/>
  <c r="I50" i="28"/>
  <c r="J50" i="28"/>
  <c r="P49" i="28"/>
  <c r="I49" i="28"/>
  <c r="J49" i="28" s="1"/>
  <c r="P48" i="28"/>
  <c r="I48" i="28"/>
  <c r="J48" i="28" s="1"/>
  <c r="P47" i="28"/>
  <c r="I47" i="28"/>
  <c r="N47" i="28" s="1"/>
  <c r="O47" i="28" s="1"/>
  <c r="P46" i="28"/>
  <c r="I46" i="28"/>
  <c r="J46" i="28" s="1"/>
  <c r="P45" i="28"/>
  <c r="I45" i="28"/>
  <c r="J45" i="28"/>
  <c r="P44" i="28"/>
  <c r="I44" i="28"/>
  <c r="J44" i="28"/>
  <c r="P43" i="28"/>
  <c r="I43" i="28"/>
  <c r="J43" i="28" s="1"/>
  <c r="P42" i="28"/>
  <c r="H42" i="28"/>
  <c r="J42" i="28" s="1"/>
  <c r="P41" i="28"/>
  <c r="H41" i="28"/>
  <c r="J41" i="28" s="1"/>
  <c r="P40" i="28"/>
  <c r="I40" i="28"/>
  <c r="J40" i="28" s="1"/>
  <c r="P39" i="28"/>
  <c r="I39" i="28"/>
  <c r="J39" i="28"/>
  <c r="P38" i="28"/>
  <c r="I38" i="28"/>
  <c r="J38" i="28"/>
  <c r="P37" i="28"/>
  <c r="I37" i="28"/>
  <c r="J37" i="28" s="1"/>
  <c r="P36" i="28"/>
  <c r="I36" i="28"/>
  <c r="J36" i="28" s="1"/>
  <c r="P35" i="28"/>
  <c r="I35" i="28"/>
  <c r="J35" i="28"/>
  <c r="P34" i="28"/>
  <c r="I34" i="28"/>
  <c r="J34" i="28"/>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s="1"/>
  <c r="N54" i="27" s="1"/>
  <c r="O54" i="27" s="1"/>
  <c r="P53" i="27"/>
  <c r="I53" i="27"/>
  <c r="J53" i="27"/>
  <c r="P52" i="27"/>
  <c r="I52" i="27"/>
  <c r="J52" i="27" s="1"/>
  <c r="P51" i="27"/>
  <c r="I51" i="27"/>
  <c r="J51" i="27" s="1"/>
  <c r="P50" i="27"/>
  <c r="I50" i="27"/>
  <c r="J50" i="27"/>
  <c r="P49" i="27"/>
  <c r="I49" i="27"/>
  <c r="N49" i="27" s="1"/>
  <c r="O49" i="27" s="1"/>
  <c r="P48" i="27"/>
  <c r="I48" i="27"/>
  <c r="J48" i="27" s="1"/>
  <c r="P47" i="27"/>
  <c r="I47" i="27"/>
  <c r="N47" i="27" s="1"/>
  <c r="O47" i="27" s="1"/>
  <c r="P46" i="27"/>
  <c r="I46" i="27"/>
  <c r="J46" i="27" s="1"/>
  <c r="P45" i="27"/>
  <c r="I45" i="27"/>
  <c r="J45" i="27" s="1"/>
  <c r="P44" i="27"/>
  <c r="I44" i="27"/>
  <c r="J44" i="27"/>
  <c r="P43" i="27"/>
  <c r="I43" i="27"/>
  <c r="J43" i="27"/>
  <c r="P42" i="27"/>
  <c r="H42" i="27"/>
  <c r="J42" i="27" s="1"/>
  <c r="P41" i="27"/>
  <c r="H41" i="27"/>
  <c r="J41" i="27" s="1"/>
  <c r="P40" i="27"/>
  <c r="P39" i="27"/>
  <c r="I39" i="27"/>
  <c r="J39" i="27"/>
  <c r="P38" i="27"/>
  <c r="I38" i="27"/>
  <c r="J38" i="27" s="1"/>
  <c r="P37" i="27"/>
  <c r="I37" i="27"/>
  <c r="J37" i="27" s="1"/>
  <c r="P36" i="27"/>
  <c r="I36" i="27"/>
  <c r="J36" i="27"/>
  <c r="P35" i="27"/>
  <c r="I35" i="27"/>
  <c r="J35" i="27"/>
  <c r="P34" i="27"/>
  <c r="I34" i="27"/>
  <c r="J34" i="27" s="1"/>
  <c r="J29" i="27"/>
  <c r="J28" i="27"/>
  <c r="N26" i="27"/>
  <c r="O26" i="27"/>
  <c r="J26" i="27"/>
  <c r="C17" i="27"/>
  <c r="C16" i="27"/>
  <c r="D40" i="27" s="1"/>
  <c r="C15" i="27"/>
  <c r="D15" i="27" s="1"/>
  <c r="C14" i="27"/>
  <c r="D14" i="27" s="1"/>
  <c r="AD12" i="27"/>
  <c r="AC12" i="27"/>
  <c r="AB12" i="27"/>
  <c r="AA12" i="27"/>
  <c r="Z12" i="27"/>
  <c r="Y12" i="27"/>
  <c r="X12" i="27"/>
  <c r="W12" i="27"/>
  <c r="V12" i="27"/>
  <c r="U12" i="27"/>
  <c r="T12" i="27"/>
  <c r="S12" i="27"/>
  <c r="D10" i="27"/>
  <c r="B10" i="27"/>
  <c r="C10" i="27" s="1"/>
  <c r="C9" i="27"/>
  <c r="C8" i="27"/>
  <c r="A6" i="27"/>
  <c r="A4" i="27"/>
  <c r="L55" i="26"/>
  <c r="L57" i="26"/>
  <c r="P53" i="26"/>
  <c r="I53" i="26"/>
  <c r="J53" i="26" s="1"/>
  <c r="N53" i="26" s="1"/>
  <c r="O53" i="26" s="1"/>
  <c r="P52" i="26"/>
  <c r="I52" i="26"/>
  <c r="J52" i="26"/>
  <c r="P51" i="26"/>
  <c r="I51" i="26"/>
  <c r="J51" i="26" s="1"/>
  <c r="P50" i="26"/>
  <c r="I50" i="26"/>
  <c r="J50" i="26" s="1"/>
  <c r="P49" i="26"/>
  <c r="I49" i="26"/>
  <c r="J49" i="26"/>
  <c r="P48" i="26"/>
  <c r="O48" i="26"/>
  <c r="J48" i="26"/>
  <c r="P47" i="26"/>
  <c r="I47" i="26"/>
  <c r="N47" i="26" s="1"/>
  <c r="O47" i="26" s="1"/>
  <c r="P46" i="26"/>
  <c r="I46" i="26"/>
  <c r="J46" i="26"/>
  <c r="P45" i="26"/>
  <c r="J45" i="26"/>
  <c r="P44" i="26"/>
  <c r="I44" i="26"/>
  <c r="J44" i="26" s="1"/>
  <c r="P43" i="26"/>
  <c r="I43" i="26"/>
  <c r="J43" i="26" s="1"/>
  <c r="P42" i="26"/>
  <c r="I42" i="26"/>
  <c r="J42" i="26" s="1"/>
  <c r="I41" i="26"/>
  <c r="J41" i="26" s="1"/>
  <c r="N41" i="26" s="1"/>
  <c r="O41" i="26" s="1"/>
  <c r="P40" i="26"/>
  <c r="I40" i="26"/>
  <c r="J40" i="26" s="1"/>
  <c r="P39" i="26"/>
  <c r="H39" i="26"/>
  <c r="J39" i="26" s="1"/>
  <c r="P38" i="26"/>
  <c r="P37" i="26"/>
  <c r="O37" i="26"/>
  <c r="J37" i="26"/>
  <c r="P36" i="26"/>
  <c r="O36" i="26"/>
  <c r="J36" i="26"/>
  <c r="P35" i="26"/>
  <c r="O35" i="26"/>
  <c r="J35" i="26"/>
  <c r="P34" i="26"/>
  <c r="O34" i="26"/>
  <c r="J34" i="26"/>
  <c r="P33" i="26"/>
  <c r="I33" i="26"/>
  <c r="J33" i="26" s="1"/>
  <c r="P32" i="26"/>
  <c r="I32" i="26"/>
  <c r="J32" i="26"/>
  <c r="P31" i="26"/>
  <c r="I31" i="26"/>
  <c r="J31" i="26"/>
  <c r="P30" i="26"/>
  <c r="I30" i="26"/>
  <c r="J30" i="26" s="1"/>
  <c r="P29" i="26"/>
  <c r="I29" i="26"/>
  <c r="J29" i="26" s="1"/>
  <c r="P28" i="26"/>
  <c r="I28" i="26"/>
  <c r="J28" i="26"/>
  <c r="P27" i="26"/>
  <c r="I27" i="26"/>
  <c r="J27" i="26"/>
  <c r="J22" i="26"/>
  <c r="N21" i="26"/>
  <c r="O21" i="26"/>
  <c r="J21" i="26"/>
  <c r="C17" i="26"/>
  <c r="D36" i="26" s="1"/>
  <c r="C16" i="26"/>
  <c r="D48" i="26" s="1"/>
  <c r="C15" i="26"/>
  <c r="D28" i="26" s="1"/>
  <c r="AD13" i="26"/>
  <c r="AC13" i="26"/>
  <c r="AB13" i="26"/>
  <c r="AA13" i="26"/>
  <c r="Z13" i="26"/>
  <c r="Y13" i="26"/>
  <c r="X13" i="26"/>
  <c r="W13" i="26"/>
  <c r="V13" i="26"/>
  <c r="U13" i="26"/>
  <c r="T13" i="26"/>
  <c r="S13" i="26"/>
  <c r="D11" i="26"/>
  <c r="B11" i="26"/>
  <c r="C11" i="26" s="1"/>
  <c r="C10" i="26"/>
  <c r="C9" i="26"/>
  <c r="A6" i="26"/>
  <c r="A4" i="26"/>
  <c r="L50" i="25"/>
  <c r="L52" i="25"/>
  <c r="P48" i="25"/>
  <c r="I48" i="25"/>
  <c r="J48" i="25" s="1"/>
  <c r="N48" i="25" s="1"/>
  <c r="O48" i="25" s="1"/>
  <c r="P47" i="25"/>
  <c r="I47" i="25"/>
  <c r="J47" i="25" s="1"/>
  <c r="P46" i="25"/>
  <c r="I46" i="25"/>
  <c r="J46" i="25" s="1"/>
  <c r="P45" i="25"/>
  <c r="I45" i="25"/>
  <c r="J45" i="25" s="1"/>
  <c r="P44" i="25"/>
  <c r="I44" i="25"/>
  <c r="J44" i="25" s="1"/>
  <c r="P43" i="25"/>
  <c r="I43" i="25"/>
  <c r="P42" i="25"/>
  <c r="I42" i="25"/>
  <c r="J42" i="25"/>
  <c r="P41" i="25"/>
  <c r="I41" i="25"/>
  <c r="N41" i="25" s="1"/>
  <c r="O41" i="25" s="1"/>
  <c r="P40" i="25"/>
  <c r="I40" i="25"/>
  <c r="J40" i="25" s="1"/>
  <c r="P39" i="25"/>
  <c r="I39" i="25"/>
  <c r="J39" i="25" s="1"/>
  <c r="P38" i="25"/>
  <c r="I38" i="25"/>
  <c r="J38" i="25"/>
  <c r="N38" i="25" s="1"/>
  <c r="O38" i="25" s="1"/>
  <c r="P37" i="25"/>
  <c r="I37" i="25"/>
  <c r="J37" i="25"/>
  <c r="P36" i="25"/>
  <c r="H36" i="25"/>
  <c r="J36" i="25"/>
  <c r="P35" i="25"/>
  <c r="P34" i="25"/>
  <c r="I34" i="25"/>
  <c r="J34" i="25"/>
  <c r="P33" i="25"/>
  <c r="I33" i="25"/>
  <c r="J33" i="25" s="1"/>
  <c r="P32" i="25"/>
  <c r="I32" i="25"/>
  <c r="J32" i="25" s="1"/>
  <c r="P31" i="25"/>
  <c r="I31" i="25"/>
  <c r="J31" i="25"/>
  <c r="P30" i="25"/>
  <c r="I30" i="25"/>
  <c r="J30" i="25"/>
  <c r="P29" i="25"/>
  <c r="I29" i="25"/>
  <c r="J29" i="25" s="1"/>
  <c r="P28" i="25"/>
  <c r="I28" i="25"/>
  <c r="J28" i="25" s="1"/>
  <c r="J23" i="25"/>
  <c r="J22" i="25"/>
  <c r="N21" i="25"/>
  <c r="J21" i="25"/>
  <c r="C15" i="25"/>
  <c r="D44" i="25" s="1"/>
  <c r="AD13" i="25"/>
  <c r="AC13" i="25"/>
  <c r="AB13" i="25"/>
  <c r="AA13" i="25"/>
  <c r="Z13" i="25"/>
  <c r="Y13" i="25"/>
  <c r="X13" i="25"/>
  <c r="W13" i="25"/>
  <c r="V13" i="25"/>
  <c r="U13" i="25"/>
  <c r="T13" i="25"/>
  <c r="S13" i="25"/>
  <c r="D11" i="25"/>
  <c r="B11" i="25"/>
  <c r="C11" i="25" s="1"/>
  <c r="C10" i="25"/>
  <c r="C9" i="25"/>
  <c r="A6" i="25"/>
  <c r="A4" i="25"/>
  <c r="L47" i="24"/>
  <c r="L49" i="24"/>
  <c r="P45" i="24"/>
  <c r="I45" i="24"/>
  <c r="J45" i="24" s="1"/>
  <c r="N45" i="24" s="1"/>
  <c r="O45" i="24" s="1"/>
  <c r="P44" i="24"/>
  <c r="I44" i="24"/>
  <c r="J44" i="24" s="1"/>
  <c r="P43" i="24"/>
  <c r="I43" i="24"/>
  <c r="J43" i="24" s="1"/>
  <c r="N43" i="24" s="1"/>
  <c r="O43" i="24" s="1"/>
  <c r="P42" i="24"/>
  <c r="I42" i="24"/>
  <c r="J42" i="24"/>
  <c r="P41" i="24"/>
  <c r="I41" i="24"/>
  <c r="N41" i="24" s="1"/>
  <c r="O41" i="24" s="1"/>
  <c r="P40" i="24"/>
  <c r="I40" i="24"/>
  <c r="J40" i="24" s="1"/>
  <c r="P39" i="24"/>
  <c r="I39" i="24"/>
  <c r="J39" i="24" s="1"/>
  <c r="P38" i="24"/>
  <c r="I38" i="24"/>
  <c r="J38" i="24" s="1"/>
  <c r="P37" i="24"/>
  <c r="I37" i="24"/>
  <c r="J37" i="24" s="1"/>
  <c r="P36" i="24"/>
  <c r="I36" i="24"/>
  <c r="J36" i="24"/>
  <c r="P35" i="24"/>
  <c r="I35" i="24"/>
  <c r="J35" i="24" s="1"/>
  <c r="P34" i="24"/>
  <c r="H34" i="24"/>
  <c r="J34" i="24" s="1"/>
  <c r="P33" i="24"/>
  <c r="I33" i="24"/>
  <c r="J33" i="24" s="1"/>
  <c r="N33" i="24" s="1"/>
  <c r="O33" i="24" s="1"/>
  <c r="P32" i="24"/>
  <c r="I32" i="24"/>
  <c r="J32" i="24" s="1"/>
  <c r="P31" i="24"/>
  <c r="I31" i="24"/>
  <c r="J31" i="24" s="1"/>
  <c r="P30" i="24"/>
  <c r="I30" i="24"/>
  <c r="J30" i="24"/>
  <c r="P29" i="24"/>
  <c r="I29" i="24"/>
  <c r="J29" i="24"/>
  <c r="P28" i="24"/>
  <c r="I28" i="24"/>
  <c r="J28" i="24" s="1"/>
  <c r="P27" i="24"/>
  <c r="I27" i="24"/>
  <c r="J27" i="24" s="1"/>
  <c r="P26" i="24"/>
  <c r="I26" i="24"/>
  <c r="J26" i="24" s="1"/>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D10" i="24"/>
  <c r="B10" i="24"/>
  <c r="C10" i="24" s="1"/>
  <c r="C9" i="24"/>
  <c r="C8" i="24"/>
  <c r="A5" i="24"/>
  <c r="P56" i="23"/>
  <c r="I56" i="23"/>
  <c r="J56" i="23" s="1"/>
  <c r="N56" i="23" s="1"/>
  <c r="O56" i="23" s="1"/>
  <c r="P55" i="23"/>
  <c r="I55" i="23"/>
  <c r="J55" i="23" s="1"/>
  <c r="N55" i="23" s="1"/>
  <c r="O55" i="23" s="1"/>
  <c r="D55" i="23"/>
  <c r="P54" i="23"/>
  <c r="I54" i="23"/>
  <c r="J54" i="23"/>
  <c r="N54" i="23" s="1"/>
  <c r="O54" i="23" s="1"/>
  <c r="P53" i="23"/>
  <c r="I53" i="23"/>
  <c r="J53" i="23" s="1"/>
  <c r="P52" i="23"/>
  <c r="J52" i="23"/>
  <c r="D52" i="23"/>
  <c r="L52" i="23" s="1"/>
  <c r="O52" i="23" s="1"/>
  <c r="P51" i="23"/>
  <c r="I51" i="23"/>
  <c r="N51" i="23"/>
  <c r="O51" i="23" s="1"/>
  <c r="P50" i="23"/>
  <c r="I50" i="23"/>
  <c r="J50" i="23" s="1"/>
  <c r="P49" i="23"/>
  <c r="J49" i="23"/>
  <c r="P48" i="23"/>
  <c r="I48" i="23"/>
  <c r="N48" i="23" s="1"/>
  <c r="O48" i="23" s="1"/>
  <c r="P47" i="23"/>
  <c r="I47" i="23"/>
  <c r="J47" i="23" s="1"/>
  <c r="P46" i="23"/>
  <c r="I46" i="23"/>
  <c r="J46" i="23" s="1"/>
  <c r="P45" i="23"/>
  <c r="I45" i="23"/>
  <c r="J45" i="23" s="1"/>
  <c r="P44" i="23"/>
  <c r="I44" i="23"/>
  <c r="J44" i="23"/>
  <c r="P43" i="23"/>
  <c r="H43" i="23"/>
  <c r="J43" i="23" s="1"/>
  <c r="P42" i="23"/>
  <c r="P41" i="23"/>
  <c r="J41" i="23"/>
  <c r="D41" i="23"/>
  <c r="L41" i="23" s="1"/>
  <c r="O41" i="23" s="1"/>
  <c r="P40" i="23"/>
  <c r="J40" i="23"/>
  <c r="D40" i="23"/>
  <c r="L40" i="23" s="1"/>
  <c r="O40" i="23" s="1"/>
  <c r="P39" i="23"/>
  <c r="J39" i="23"/>
  <c r="D39" i="23"/>
  <c r="L39" i="23" s="1"/>
  <c r="O39" i="23" s="1"/>
  <c r="P38" i="23"/>
  <c r="I38" i="23"/>
  <c r="J38" i="23"/>
  <c r="P37" i="23"/>
  <c r="I37" i="23"/>
  <c r="J37" i="23" s="1"/>
  <c r="P36" i="23"/>
  <c r="I36" i="23"/>
  <c r="J36" i="23" s="1"/>
  <c r="P35" i="23"/>
  <c r="I35" i="23"/>
  <c r="J35" i="23"/>
  <c r="P34" i="23"/>
  <c r="I34" i="23"/>
  <c r="J34" i="23"/>
  <c r="P33" i="23"/>
  <c r="I33" i="23"/>
  <c r="J33" i="23" s="1"/>
  <c r="P32" i="23"/>
  <c r="I32" i="23"/>
  <c r="J32" i="23" s="1"/>
  <c r="P27" i="23"/>
  <c r="I27" i="23"/>
  <c r="P26" i="23"/>
  <c r="I26" i="23"/>
  <c r="I25" i="23"/>
  <c r="N25" i="23"/>
  <c r="O25" i="23"/>
  <c r="D18" i="23"/>
  <c r="D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s="1"/>
  <c r="N51" i="22" s="1"/>
  <c r="O51" i="22" s="1"/>
  <c r="P50" i="22"/>
  <c r="I50" i="22"/>
  <c r="J50" i="22" s="1"/>
  <c r="P49" i="22"/>
  <c r="I49" i="22"/>
  <c r="J49" i="22" s="1"/>
  <c r="N49" i="22" s="1"/>
  <c r="O49" i="22" s="1"/>
  <c r="P48" i="22"/>
  <c r="I48" i="22"/>
  <c r="J48" i="22"/>
  <c r="P47" i="22"/>
  <c r="I47" i="22"/>
  <c r="J47" i="22" s="1"/>
  <c r="P46" i="22"/>
  <c r="I46" i="22"/>
  <c r="J46" i="22" s="1"/>
  <c r="P45" i="22"/>
  <c r="I45" i="22"/>
  <c r="J45" i="22" s="1"/>
  <c r="P44" i="22"/>
  <c r="I44" i="22"/>
  <c r="J44" i="22" s="1"/>
  <c r="P43" i="22"/>
  <c r="I43" i="22"/>
  <c r="J43" i="22"/>
  <c r="P42" i="22"/>
  <c r="I42" i="22"/>
  <c r="J42" i="22" s="1"/>
  <c r="P41" i="22"/>
  <c r="I41" i="22"/>
  <c r="J41" i="22" s="1"/>
  <c r="P40" i="22"/>
  <c r="H40" i="22"/>
  <c r="J40" i="22" s="1"/>
  <c r="P39" i="22"/>
  <c r="I39" i="22"/>
  <c r="J39" i="22" s="1"/>
  <c r="N39" i="22" s="1"/>
  <c r="O39" i="22" s="1"/>
  <c r="P38" i="22"/>
  <c r="I38" i="22"/>
  <c r="J38" i="22" s="1"/>
  <c r="P37" i="22"/>
  <c r="I37" i="22"/>
  <c r="J37" i="22"/>
  <c r="P36" i="22"/>
  <c r="I36" i="22"/>
  <c r="J36" i="22" s="1"/>
  <c r="P35" i="22"/>
  <c r="I35" i="22"/>
  <c r="J35" i="22" s="1"/>
  <c r="P34" i="22"/>
  <c r="I34" i="22"/>
  <c r="J34" i="22"/>
  <c r="P33" i="22"/>
  <c r="I33" i="22"/>
  <c r="J33" i="22"/>
  <c r="P32" i="22"/>
  <c r="I32" i="22"/>
  <c r="J32" i="22" s="1"/>
  <c r="P31" i="22"/>
  <c r="I31" i="22"/>
  <c r="J31" i="22" s="1"/>
  <c r="J26" i="22"/>
  <c r="N25" i="22"/>
  <c r="O25" i="22"/>
  <c r="J25" i="22"/>
  <c r="D17" i="22"/>
  <c r="O58" i="22" s="1"/>
  <c r="D11" i="22"/>
  <c r="B11" i="22"/>
  <c r="C11" i="22" s="1"/>
  <c r="C10" i="22"/>
  <c r="C9" i="22"/>
  <c r="A6" i="22"/>
  <c r="A4" i="22"/>
  <c r="D72" i="21"/>
  <c r="P59" i="21"/>
  <c r="I59" i="21"/>
  <c r="J59" i="21"/>
  <c r="N59" i="21" s="1"/>
  <c r="O59" i="21" s="1"/>
  <c r="P58" i="21"/>
  <c r="I58" i="21"/>
  <c r="J58" i="21" s="1"/>
  <c r="P57" i="21"/>
  <c r="I57" i="21"/>
  <c r="J57" i="21"/>
  <c r="P56" i="21"/>
  <c r="I56" i="21"/>
  <c r="J56" i="21"/>
  <c r="P55" i="21"/>
  <c r="I55" i="21"/>
  <c r="J55" i="21" s="1"/>
  <c r="P54" i="21"/>
  <c r="G54" i="21"/>
  <c r="D54" i="21"/>
  <c r="L54" i="21" s="1"/>
  <c r="O54" i="21" s="1"/>
  <c r="P53" i="21"/>
  <c r="I53" i="21"/>
  <c r="P52" i="21"/>
  <c r="I52" i="21"/>
  <c r="J52" i="21" s="1"/>
  <c r="P51" i="21"/>
  <c r="J51" i="21"/>
  <c r="P50" i="21"/>
  <c r="J50" i="21"/>
  <c r="P49" i="21"/>
  <c r="I49" i="21"/>
  <c r="N49" i="21" s="1"/>
  <c r="O49" i="21" s="1"/>
  <c r="P48" i="21"/>
  <c r="I48" i="21"/>
  <c r="J48" i="21" s="1"/>
  <c r="P47" i="21"/>
  <c r="I47" i="21"/>
  <c r="J47" i="21" s="1"/>
  <c r="I46" i="21"/>
  <c r="J46" i="21" s="1"/>
  <c r="P45" i="21"/>
  <c r="I45" i="21"/>
  <c r="J45" i="21"/>
  <c r="P44" i="21"/>
  <c r="H44" i="21"/>
  <c r="J44" i="21" s="1"/>
  <c r="P43" i="21"/>
  <c r="H43" i="21"/>
  <c r="J43" i="21" s="1"/>
  <c r="P42" i="21"/>
  <c r="I42" i="21"/>
  <c r="J42" i="21" s="1"/>
  <c r="P41" i="21"/>
  <c r="G41" i="21"/>
  <c r="J41" i="21" s="1"/>
  <c r="D41" i="21"/>
  <c r="P40" i="21"/>
  <c r="G40" i="21"/>
  <c r="J40" i="21" s="1"/>
  <c r="D40" i="21"/>
  <c r="P39" i="21"/>
  <c r="G39" i="21"/>
  <c r="J39" i="21" s="1"/>
  <c r="D39" i="21"/>
  <c r="P38" i="21"/>
  <c r="I38" i="21"/>
  <c r="J38" i="21" s="1"/>
  <c r="P37" i="21"/>
  <c r="I37" i="21"/>
  <c r="J37" i="21"/>
  <c r="P36" i="21"/>
  <c r="I36" i="21"/>
  <c r="J36" i="21"/>
  <c r="P35" i="21"/>
  <c r="I35" i="21"/>
  <c r="J35" i="21" s="1"/>
  <c r="P34" i="21"/>
  <c r="I34" i="21"/>
  <c r="J34" i="21" s="1"/>
  <c r="P33" i="21"/>
  <c r="I33" i="21"/>
  <c r="J33" i="21" s="1"/>
  <c r="J28" i="21"/>
  <c r="J27" i="21"/>
  <c r="C17" i="21"/>
  <c r="C16" i="21"/>
  <c r="C15" i="21"/>
  <c r="C14" i="21"/>
  <c r="I15" i="21" s="1"/>
  <c r="AD12" i="21"/>
  <c r="AC12" i="21"/>
  <c r="AB12" i="21"/>
  <c r="AA12" i="21"/>
  <c r="Z12" i="21"/>
  <c r="Y12" i="21"/>
  <c r="X12" i="21"/>
  <c r="W12" i="21"/>
  <c r="V12" i="21"/>
  <c r="U12" i="21"/>
  <c r="T12" i="21"/>
  <c r="S12" i="21"/>
  <c r="D10" i="21"/>
  <c r="B10" i="21"/>
  <c r="C10" i="21" s="1"/>
  <c r="C9" i="21"/>
  <c r="C8" i="21"/>
  <c r="A6" i="21"/>
  <c r="A4" i="21"/>
  <c r="D73" i="20"/>
  <c r="P60" i="20"/>
  <c r="I60" i="20"/>
  <c r="J60" i="20"/>
  <c r="N60" i="20" s="1"/>
  <c r="O60" i="20" s="1"/>
  <c r="P59" i="20"/>
  <c r="I59" i="20"/>
  <c r="J59" i="20" s="1"/>
  <c r="P58" i="20"/>
  <c r="I58" i="20"/>
  <c r="J58" i="20"/>
  <c r="P57" i="20"/>
  <c r="I57" i="20"/>
  <c r="J57" i="20"/>
  <c r="P56" i="20"/>
  <c r="I56" i="20"/>
  <c r="J56" i="20" s="1"/>
  <c r="P55" i="20"/>
  <c r="G55" i="20"/>
  <c r="J55" i="20" s="1"/>
  <c r="D55" i="20"/>
  <c r="P54" i="20"/>
  <c r="I54" i="20"/>
  <c r="N54" i="20" s="1"/>
  <c r="O54" i="20" s="1"/>
  <c r="P53" i="20"/>
  <c r="I53" i="20"/>
  <c r="J53" i="20" s="1"/>
  <c r="P52" i="20"/>
  <c r="J52" i="20"/>
  <c r="P51" i="20"/>
  <c r="J51" i="20"/>
  <c r="P50" i="20"/>
  <c r="I50" i="20"/>
  <c r="N50" i="20" s="1"/>
  <c r="O50" i="20" s="1"/>
  <c r="P49" i="20"/>
  <c r="I49" i="20"/>
  <c r="J49" i="20" s="1"/>
  <c r="P48" i="20"/>
  <c r="I48" i="20"/>
  <c r="J48" i="20" s="1"/>
  <c r="P47" i="20"/>
  <c r="I47" i="20"/>
  <c r="J47" i="20" s="1"/>
  <c r="P46" i="20"/>
  <c r="I46" i="20"/>
  <c r="J46" i="20" s="1"/>
  <c r="P45" i="20"/>
  <c r="H45" i="20"/>
  <c r="J45" i="20" s="1"/>
  <c r="P44" i="20"/>
  <c r="H44" i="20"/>
  <c r="J44" i="20" s="1"/>
  <c r="P43" i="20"/>
  <c r="P42" i="20"/>
  <c r="G42" i="20"/>
  <c r="J42" i="20"/>
  <c r="D42" i="20"/>
  <c r="L42" i="20" s="1"/>
  <c r="O42" i="20" s="1"/>
  <c r="P41" i="20"/>
  <c r="G41" i="20"/>
  <c r="D41" i="20"/>
  <c r="P40" i="20"/>
  <c r="G40" i="20"/>
  <c r="J40" i="20" s="1"/>
  <c r="D40" i="20"/>
  <c r="L40" i="20" s="1"/>
  <c r="O40" i="20" s="1"/>
  <c r="P39" i="20"/>
  <c r="I39" i="20"/>
  <c r="J39" i="20" s="1"/>
  <c r="P38" i="20"/>
  <c r="J38" i="20"/>
  <c r="I38" i="20"/>
  <c r="P37" i="20"/>
  <c r="I37" i="20"/>
  <c r="J37" i="20" s="1"/>
  <c r="P36" i="20"/>
  <c r="I36" i="20"/>
  <c r="J36" i="20" s="1"/>
  <c r="P35" i="20"/>
  <c r="I35" i="20"/>
  <c r="J35" i="20" s="1"/>
  <c r="P34" i="20"/>
  <c r="I34" i="20"/>
  <c r="J34" i="20" s="1"/>
  <c r="J29" i="20"/>
  <c r="J28" i="20"/>
  <c r="N26" i="20"/>
  <c r="O26" i="20"/>
  <c r="J26" i="20"/>
  <c r="C17" i="20"/>
  <c r="D17" i="20"/>
  <c r="C16" i="20"/>
  <c r="D34" i="20" s="1"/>
  <c r="D51" i="20" s="1"/>
  <c r="O51" i="20" s="1"/>
  <c r="C15" i="20"/>
  <c r="C14" i="20"/>
  <c r="AD12" i="20"/>
  <c r="AC12" i="20"/>
  <c r="AB12" i="20"/>
  <c r="AA12" i="20"/>
  <c r="Z12" i="20"/>
  <c r="Y12" i="20"/>
  <c r="X12" i="20"/>
  <c r="W12" i="20"/>
  <c r="V12" i="20"/>
  <c r="U12" i="20"/>
  <c r="T12" i="20"/>
  <c r="S12" i="20"/>
  <c r="D10" i="20"/>
  <c r="B10" i="20"/>
  <c r="C10" i="20" s="1"/>
  <c r="C9" i="20"/>
  <c r="C8" i="20"/>
  <c r="A6" i="20"/>
  <c r="A4" i="20"/>
  <c r="P60" i="19"/>
  <c r="I60" i="19"/>
  <c r="J60" i="19" s="1"/>
  <c r="N60" i="19" s="1"/>
  <c r="O60" i="19" s="1"/>
  <c r="P59" i="19"/>
  <c r="I59" i="19"/>
  <c r="J59" i="19" s="1"/>
  <c r="P58" i="19"/>
  <c r="I58" i="19"/>
  <c r="J58" i="19" s="1"/>
  <c r="P57" i="19"/>
  <c r="I57" i="19"/>
  <c r="J57" i="19" s="1"/>
  <c r="P56" i="19"/>
  <c r="I56" i="19"/>
  <c r="J56" i="19" s="1"/>
  <c r="P55" i="19"/>
  <c r="G55" i="19"/>
  <c r="J55" i="19" s="1"/>
  <c r="D55" i="19"/>
  <c r="P54" i="19"/>
  <c r="I54" i="19"/>
  <c r="P53" i="19"/>
  <c r="I53" i="19"/>
  <c r="J53" i="19" s="1"/>
  <c r="P52" i="19"/>
  <c r="P51" i="19"/>
  <c r="P50" i="19"/>
  <c r="I50" i="19"/>
  <c r="N50" i="19" s="1"/>
  <c r="O50" i="19" s="1"/>
  <c r="P49" i="19"/>
  <c r="I49" i="19"/>
  <c r="J49" i="19" s="1"/>
  <c r="P48" i="19"/>
  <c r="I48" i="19"/>
  <c r="J48" i="19" s="1"/>
  <c r="P47" i="19"/>
  <c r="I47" i="19"/>
  <c r="J47" i="19"/>
  <c r="P46" i="19"/>
  <c r="O46" i="19"/>
  <c r="I46" i="19"/>
  <c r="J46" i="19" s="1"/>
  <c r="P45" i="19"/>
  <c r="H45" i="19"/>
  <c r="J45" i="19" s="1"/>
  <c r="P44" i="19"/>
  <c r="H44" i="19"/>
  <c r="J44" i="19" s="1"/>
  <c r="P43" i="19"/>
  <c r="P42" i="19"/>
  <c r="G42" i="19"/>
  <c r="J42" i="19" s="1"/>
  <c r="D42" i="19"/>
  <c r="L42" i="19" s="1"/>
  <c r="O42" i="19" s="1"/>
  <c r="P41" i="19"/>
  <c r="G41" i="19"/>
  <c r="D41" i="19"/>
  <c r="P40" i="19"/>
  <c r="G40" i="19"/>
  <c r="J40" i="19" s="1"/>
  <c r="D40" i="19"/>
  <c r="P39" i="19"/>
  <c r="O39" i="19"/>
  <c r="I39" i="19"/>
  <c r="J39" i="19" s="1"/>
  <c r="P38" i="19"/>
  <c r="I38" i="19"/>
  <c r="J38" i="19" s="1"/>
  <c r="P37" i="19"/>
  <c r="I37" i="19"/>
  <c r="J37" i="19" s="1"/>
  <c r="P36" i="19"/>
  <c r="I36" i="19"/>
  <c r="J36" i="19" s="1"/>
  <c r="P35" i="19"/>
  <c r="I35" i="19"/>
  <c r="J35" i="19" s="1"/>
  <c r="P34" i="19"/>
  <c r="I34" i="19"/>
  <c r="J34" i="19"/>
  <c r="J29" i="19"/>
  <c r="J28" i="19"/>
  <c r="N26" i="19"/>
  <c r="O26" i="19"/>
  <c r="J26" i="19"/>
  <c r="C17" i="19"/>
  <c r="D17" i="19" s="1"/>
  <c r="C16" i="19"/>
  <c r="D34" i="19" s="1"/>
  <c r="D51" i="19" s="1"/>
  <c r="C15" i="19"/>
  <c r="C14" i="19"/>
  <c r="D14" i="19" s="1"/>
  <c r="D10" i="19"/>
  <c r="B10" i="19"/>
  <c r="C10" i="19" s="1"/>
  <c r="C9" i="19"/>
  <c r="C8" i="19"/>
  <c r="A6" i="19"/>
  <c r="P53" i="18"/>
  <c r="I53" i="18"/>
  <c r="J53" i="18" s="1"/>
  <c r="N53" i="18" s="1"/>
  <c r="O53" i="18" s="1"/>
  <c r="P52" i="18"/>
  <c r="I52" i="18"/>
  <c r="J52" i="18"/>
  <c r="P51" i="18"/>
  <c r="I51" i="18"/>
  <c r="J51" i="18" s="1"/>
  <c r="P50" i="18"/>
  <c r="I50" i="18"/>
  <c r="J50" i="18" s="1"/>
  <c r="P49" i="18"/>
  <c r="I49" i="18"/>
  <c r="J49" i="18" s="1"/>
  <c r="P48" i="18"/>
  <c r="G48" i="18"/>
  <c r="J48" i="18" s="1"/>
  <c r="P47" i="18"/>
  <c r="I47" i="18"/>
  <c r="J47" i="18" s="1"/>
  <c r="P46" i="18"/>
  <c r="I46" i="18"/>
  <c r="J46" i="18" s="1"/>
  <c r="P45" i="18"/>
  <c r="J45" i="18"/>
  <c r="P44" i="18"/>
  <c r="I44" i="18"/>
  <c r="N44" i="18" s="1"/>
  <c r="O44" i="18" s="1"/>
  <c r="P43" i="18"/>
  <c r="I43" i="18"/>
  <c r="J43" i="18"/>
  <c r="P42" i="18"/>
  <c r="I42" i="18"/>
  <c r="J42" i="18" s="1"/>
  <c r="I41" i="18"/>
  <c r="J41" i="18"/>
  <c r="N41" i="18" s="1"/>
  <c r="O41" i="18" s="1"/>
  <c r="P40" i="18"/>
  <c r="I40" i="18"/>
  <c r="J40" i="18"/>
  <c r="P39" i="18"/>
  <c r="H39" i="18"/>
  <c r="J39" i="18"/>
  <c r="P38" i="18"/>
  <c r="P37" i="18"/>
  <c r="G37" i="18"/>
  <c r="J37" i="18" s="1"/>
  <c r="P36" i="18"/>
  <c r="G36" i="18"/>
  <c r="J36" i="18" s="1"/>
  <c r="P35" i="18"/>
  <c r="G35" i="18"/>
  <c r="J35" i="18" s="1"/>
  <c r="P34" i="18"/>
  <c r="G34" i="18"/>
  <c r="J34" i="18" s="1"/>
  <c r="P33" i="18"/>
  <c r="I33" i="18"/>
  <c r="J33" i="18" s="1"/>
  <c r="P32" i="18"/>
  <c r="I32" i="18"/>
  <c r="J32" i="18" s="1"/>
  <c r="P31" i="18"/>
  <c r="I31" i="18"/>
  <c r="J31" i="18"/>
  <c r="P30" i="18"/>
  <c r="I30" i="18"/>
  <c r="J30" i="18"/>
  <c r="P29" i="18"/>
  <c r="I29" i="18"/>
  <c r="J29" i="18"/>
  <c r="P28" i="18"/>
  <c r="I28" i="18"/>
  <c r="J28" i="18" s="1"/>
  <c r="P27" i="18"/>
  <c r="I27" i="18"/>
  <c r="J27" i="18" s="1"/>
  <c r="P22" i="18"/>
  <c r="I22" i="18"/>
  <c r="J22" i="18" s="1"/>
  <c r="I21" i="18"/>
  <c r="J21" i="18" s="1"/>
  <c r="C17" i="18"/>
  <c r="D36" i="18" s="1"/>
  <c r="C16" i="18"/>
  <c r="D35" i="18" s="1"/>
  <c r="C15" i="18"/>
  <c r="AD13" i="18"/>
  <c r="AC13" i="18"/>
  <c r="AB13" i="18"/>
  <c r="AA13" i="18"/>
  <c r="Z13" i="18"/>
  <c r="Y13" i="18"/>
  <c r="X13" i="18"/>
  <c r="W13" i="18"/>
  <c r="V13" i="18"/>
  <c r="U13" i="18"/>
  <c r="T13" i="18"/>
  <c r="S13" i="18"/>
  <c r="D11" i="18"/>
  <c r="B11" i="18"/>
  <c r="C11" i="18" s="1"/>
  <c r="C10" i="18"/>
  <c r="C9" i="18"/>
  <c r="A6" i="18"/>
  <c r="A4" i="18"/>
  <c r="P53" i="17"/>
  <c r="I53" i="17"/>
  <c r="J53" i="17" s="1"/>
  <c r="N53" i="17" s="1"/>
  <c r="O53" i="17" s="1"/>
  <c r="P52" i="17"/>
  <c r="I52" i="17"/>
  <c r="J52" i="17"/>
  <c r="P51" i="17"/>
  <c r="I51" i="17"/>
  <c r="J51" i="17" s="1"/>
  <c r="P50" i="17"/>
  <c r="I50" i="17"/>
  <c r="J50" i="17" s="1"/>
  <c r="P49" i="17"/>
  <c r="I49" i="17"/>
  <c r="J49" i="17" s="1"/>
  <c r="P48" i="17"/>
  <c r="G48" i="17"/>
  <c r="J48" i="17" s="1"/>
  <c r="P47" i="17"/>
  <c r="I47" i="17"/>
  <c r="N47" i="17" s="1"/>
  <c r="O47" i="17" s="1"/>
  <c r="P46" i="17"/>
  <c r="I46" i="17"/>
  <c r="J46" i="17" s="1"/>
  <c r="P45" i="17"/>
  <c r="J45" i="17"/>
  <c r="P44" i="17"/>
  <c r="I44" i="17"/>
  <c r="J44" i="17" s="1"/>
  <c r="P43" i="17"/>
  <c r="I43" i="17"/>
  <c r="J43" i="17"/>
  <c r="P42" i="17"/>
  <c r="I42" i="17"/>
  <c r="J42" i="17" s="1"/>
  <c r="I41" i="17"/>
  <c r="J41" i="17"/>
  <c r="N41" i="17" s="1"/>
  <c r="O41" i="17" s="1"/>
  <c r="P40" i="17"/>
  <c r="I40" i="17"/>
  <c r="J40" i="17"/>
  <c r="P39" i="17"/>
  <c r="H39" i="17"/>
  <c r="J39" i="17" s="1"/>
  <c r="P38" i="17"/>
  <c r="P37" i="17"/>
  <c r="G37" i="17"/>
  <c r="J37" i="17"/>
  <c r="P36" i="17"/>
  <c r="G36" i="17"/>
  <c r="J36" i="17" s="1"/>
  <c r="P35" i="17"/>
  <c r="G35" i="17"/>
  <c r="J35" i="17" s="1"/>
  <c r="P34" i="17"/>
  <c r="G34" i="17"/>
  <c r="J34" i="17" s="1"/>
  <c r="P33" i="17"/>
  <c r="I33" i="17"/>
  <c r="J33" i="17" s="1"/>
  <c r="P32" i="17"/>
  <c r="I32" i="17"/>
  <c r="J32" i="17" s="1"/>
  <c r="P31" i="17"/>
  <c r="I31" i="17"/>
  <c r="J31" i="17"/>
  <c r="P30" i="17"/>
  <c r="I30" i="17"/>
  <c r="J30" i="17"/>
  <c r="P29" i="17"/>
  <c r="I29" i="17"/>
  <c r="J29" i="17"/>
  <c r="P28" i="17"/>
  <c r="I28" i="17"/>
  <c r="J28" i="17" s="1"/>
  <c r="P27" i="17"/>
  <c r="I27" i="17"/>
  <c r="J27" i="17" s="1"/>
  <c r="P22" i="17"/>
  <c r="I22" i="17"/>
  <c r="J22" i="17" s="1"/>
  <c r="I21" i="17"/>
  <c r="N21" i="17" s="1"/>
  <c r="O21" i="17" s="1"/>
  <c r="C17" i="17"/>
  <c r="D36" i="17" s="1"/>
  <c r="L36" i="17" s="1"/>
  <c r="O36" i="17" s="1"/>
  <c r="C16" i="17"/>
  <c r="D37" i="17" s="1"/>
  <c r="L37" i="17" s="1"/>
  <c r="O37" i="17" s="1"/>
  <c r="C15" i="17"/>
  <c r="D39" i="17" s="1"/>
  <c r="AD13" i="17"/>
  <c r="AC13" i="17"/>
  <c r="AB13" i="17"/>
  <c r="AA13" i="17"/>
  <c r="Z13" i="17"/>
  <c r="Y13" i="17"/>
  <c r="X13" i="17"/>
  <c r="W13" i="17"/>
  <c r="V13" i="17"/>
  <c r="U13" i="17"/>
  <c r="T13" i="17"/>
  <c r="S13" i="17"/>
  <c r="D11" i="17"/>
  <c r="B11" i="17"/>
  <c r="C11" i="17" s="1"/>
  <c r="C10" i="17"/>
  <c r="C9" i="17"/>
  <c r="A6" i="17"/>
  <c r="A4" i="17"/>
  <c r="P53" i="16"/>
  <c r="I53" i="16"/>
  <c r="J53" i="16" s="1"/>
  <c r="N53" i="16" s="1"/>
  <c r="O53" i="16" s="1"/>
  <c r="P52" i="16"/>
  <c r="I52" i="16"/>
  <c r="J52" i="16" s="1"/>
  <c r="P51" i="16"/>
  <c r="I51" i="16"/>
  <c r="J51" i="16" s="1"/>
  <c r="P50" i="16"/>
  <c r="I50" i="16"/>
  <c r="J50" i="16" s="1"/>
  <c r="P49" i="16"/>
  <c r="I49" i="16"/>
  <c r="J49" i="16"/>
  <c r="P48" i="16"/>
  <c r="G48" i="16"/>
  <c r="J48" i="16"/>
  <c r="P47" i="16"/>
  <c r="I47" i="16"/>
  <c r="J47" i="16"/>
  <c r="P46" i="16"/>
  <c r="I46" i="16"/>
  <c r="J46" i="16" s="1"/>
  <c r="P45" i="16"/>
  <c r="J45" i="16"/>
  <c r="P44" i="16"/>
  <c r="I44" i="16"/>
  <c r="N44" i="16" s="1"/>
  <c r="O44" i="16" s="1"/>
  <c r="P43" i="16"/>
  <c r="I43" i="16"/>
  <c r="J43" i="16"/>
  <c r="P42" i="16"/>
  <c r="I42" i="16"/>
  <c r="J42" i="16" s="1"/>
  <c r="I41" i="16"/>
  <c r="J41" i="16" s="1"/>
  <c r="N41" i="16" s="1"/>
  <c r="O41" i="16"/>
  <c r="P40" i="16"/>
  <c r="I40" i="16"/>
  <c r="J40" i="16" s="1"/>
  <c r="P39" i="16"/>
  <c r="H39" i="16"/>
  <c r="J39" i="16" s="1"/>
  <c r="P38" i="16"/>
  <c r="P37" i="16"/>
  <c r="G37" i="16"/>
  <c r="J37" i="16" s="1"/>
  <c r="P36" i="16"/>
  <c r="G36" i="16"/>
  <c r="J36" i="16" s="1"/>
  <c r="P35" i="16"/>
  <c r="G35" i="16"/>
  <c r="J35" i="16" s="1"/>
  <c r="P34" i="16"/>
  <c r="G34" i="16"/>
  <c r="J34" i="16"/>
  <c r="D34" i="16"/>
  <c r="P33" i="16"/>
  <c r="I33" i="16"/>
  <c r="J33" i="16" s="1"/>
  <c r="P32" i="16"/>
  <c r="I32" i="16"/>
  <c r="J32" i="16" s="1"/>
  <c r="P31" i="16"/>
  <c r="I31" i="16"/>
  <c r="J31" i="16" s="1"/>
  <c r="P30" i="16"/>
  <c r="I30" i="16"/>
  <c r="J30" i="16" s="1"/>
  <c r="P29" i="16"/>
  <c r="I29" i="16"/>
  <c r="J29" i="16"/>
  <c r="P28" i="16"/>
  <c r="I28" i="16"/>
  <c r="J28" i="16"/>
  <c r="P27" i="16"/>
  <c r="I27" i="16"/>
  <c r="J27" i="16"/>
  <c r="P22" i="16"/>
  <c r="I22" i="16"/>
  <c r="J22" i="16" s="1"/>
  <c r="I21" i="16"/>
  <c r="J21" i="16"/>
  <c r="C17" i="16"/>
  <c r="D36" i="16" s="1"/>
  <c r="L36" i="16" s="1"/>
  <c r="O36" i="16" s="1"/>
  <c r="C16" i="16"/>
  <c r="D35" i="16" s="1"/>
  <c r="C15" i="16"/>
  <c r="D30" i="16" s="1"/>
  <c r="N30" i="16" s="1"/>
  <c r="O30" i="16" s="1"/>
  <c r="AD13" i="16"/>
  <c r="AC13" i="16"/>
  <c r="AB13" i="16"/>
  <c r="AA13" i="16"/>
  <c r="Z13" i="16"/>
  <c r="Y13" i="16"/>
  <c r="X13" i="16"/>
  <c r="W13" i="16"/>
  <c r="V13" i="16"/>
  <c r="U13" i="16"/>
  <c r="T13" i="16"/>
  <c r="S13" i="16"/>
  <c r="D11" i="16"/>
  <c r="B11" i="16"/>
  <c r="C11" i="16"/>
  <c r="C10" i="16"/>
  <c r="C9" i="16"/>
  <c r="A6" i="16"/>
  <c r="A4" i="16"/>
  <c r="D66" i="15"/>
  <c r="P53" i="15"/>
  <c r="I53" i="15"/>
  <c r="J53" i="15" s="1"/>
  <c r="N53" i="15" s="1"/>
  <c r="O53" i="15" s="1"/>
  <c r="P52" i="15"/>
  <c r="I52" i="15"/>
  <c r="J52" i="15" s="1"/>
  <c r="P51" i="15"/>
  <c r="I51" i="15"/>
  <c r="J51" i="15" s="1"/>
  <c r="P50" i="15"/>
  <c r="I50" i="15"/>
  <c r="J50" i="15"/>
  <c r="P49" i="15"/>
  <c r="I49" i="15"/>
  <c r="J49" i="15"/>
  <c r="P48" i="15"/>
  <c r="G48" i="15"/>
  <c r="J48" i="15"/>
  <c r="D48" i="15"/>
  <c r="P47" i="15"/>
  <c r="I47" i="15"/>
  <c r="J47" i="15" s="1"/>
  <c r="P46" i="15"/>
  <c r="I46" i="15"/>
  <c r="J46" i="15" s="1"/>
  <c r="P45" i="15"/>
  <c r="J45" i="15"/>
  <c r="P44" i="15"/>
  <c r="J44" i="15"/>
  <c r="P43" i="15"/>
  <c r="I43" i="15"/>
  <c r="N43" i="15" s="1"/>
  <c r="O43" i="15" s="1"/>
  <c r="P42" i="15"/>
  <c r="I42" i="15"/>
  <c r="J42" i="15"/>
  <c r="P41" i="15"/>
  <c r="I41" i="15"/>
  <c r="J41" i="15" s="1"/>
  <c r="P40" i="15"/>
  <c r="I40" i="15"/>
  <c r="J40" i="15"/>
  <c r="P39" i="15"/>
  <c r="H39" i="15"/>
  <c r="J39" i="15"/>
  <c r="P38" i="15"/>
  <c r="I38" i="15"/>
  <c r="J38" i="15" s="1"/>
  <c r="P37" i="15"/>
  <c r="G37" i="15"/>
  <c r="J37" i="15" s="1"/>
  <c r="D37" i="15"/>
  <c r="L37" i="15" s="1"/>
  <c r="O37" i="15" s="1"/>
  <c r="P36" i="15"/>
  <c r="G36" i="15"/>
  <c r="J36" i="15"/>
  <c r="D36" i="15"/>
  <c r="L36" i="15" s="1"/>
  <c r="O36" i="15" s="1"/>
  <c r="P35" i="15"/>
  <c r="G35" i="15"/>
  <c r="D35" i="15"/>
  <c r="L35" i="15" s="1"/>
  <c r="P34" i="15"/>
  <c r="I34" i="15"/>
  <c r="J34" i="15" s="1"/>
  <c r="P33" i="15"/>
  <c r="I33" i="15"/>
  <c r="J33" i="15"/>
  <c r="P32" i="15"/>
  <c r="I32" i="15"/>
  <c r="J32" i="15"/>
  <c r="P31" i="15"/>
  <c r="I31" i="15"/>
  <c r="J31" i="15"/>
  <c r="P30" i="15"/>
  <c r="I30" i="15"/>
  <c r="J30" i="15" s="1"/>
  <c r="P29" i="15"/>
  <c r="I29" i="15"/>
  <c r="J29" i="15" s="1"/>
  <c r="J24" i="15"/>
  <c r="N23" i="15"/>
  <c r="O23" i="15"/>
  <c r="J23" i="15"/>
  <c r="C16" i="15"/>
  <c r="D16" i="15" s="1"/>
  <c r="D24" i="15" s="1"/>
  <c r="N24" i="15" s="1"/>
  <c r="N25" i="15" s="1"/>
  <c r="D42" i="15" s="1"/>
  <c r="C15" i="15"/>
  <c r="D15" i="15" s="1"/>
  <c r="C14" i="15"/>
  <c r="AD12" i="15"/>
  <c r="AC12" i="15"/>
  <c r="AB12" i="15"/>
  <c r="AA12" i="15"/>
  <c r="Z12" i="15"/>
  <c r="Y12" i="15"/>
  <c r="X12" i="15"/>
  <c r="W12" i="15"/>
  <c r="V12" i="15"/>
  <c r="U12" i="15"/>
  <c r="T12" i="15"/>
  <c r="S12" i="15"/>
  <c r="D10" i="15"/>
  <c r="B10" i="15"/>
  <c r="C10" i="15" s="1"/>
  <c r="C9" i="15"/>
  <c r="C8" i="15"/>
  <c r="A6" i="15"/>
  <c r="A4" i="15"/>
  <c r="D66" i="14"/>
  <c r="P53" i="14"/>
  <c r="I53" i="14"/>
  <c r="J53" i="14" s="1"/>
  <c r="N53" i="14" s="1"/>
  <c r="O53" i="14" s="1"/>
  <c r="P52" i="14"/>
  <c r="I52" i="14"/>
  <c r="J52" i="14"/>
  <c r="P51" i="14"/>
  <c r="I51" i="14"/>
  <c r="J51" i="14" s="1"/>
  <c r="P50" i="14"/>
  <c r="I50" i="14"/>
  <c r="J50" i="14" s="1"/>
  <c r="P49" i="14"/>
  <c r="I49" i="14"/>
  <c r="J49" i="14" s="1"/>
  <c r="P48" i="14"/>
  <c r="G48" i="14"/>
  <c r="D48" i="14"/>
  <c r="P47" i="14"/>
  <c r="I47" i="14"/>
  <c r="J47" i="14" s="1"/>
  <c r="P46" i="14"/>
  <c r="I46" i="14"/>
  <c r="J46" i="14" s="1"/>
  <c r="P45" i="14"/>
  <c r="J45" i="14"/>
  <c r="P44" i="14"/>
  <c r="J44" i="14"/>
  <c r="P43" i="14"/>
  <c r="I43" i="14"/>
  <c r="N43" i="14" s="1"/>
  <c r="O43" i="14" s="1"/>
  <c r="P42" i="14"/>
  <c r="I42" i="14"/>
  <c r="J42" i="14"/>
  <c r="P41" i="14"/>
  <c r="I41" i="14"/>
  <c r="J41" i="14"/>
  <c r="P40" i="14"/>
  <c r="I40" i="14"/>
  <c r="J40" i="14"/>
  <c r="P39" i="14"/>
  <c r="H39" i="14"/>
  <c r="J39" i="14" s="1"/>
  <c r="P38" i="14"/>
  <c r="P37" i="14"/>
  <c r="G37" i="14"/>
  <c r="J37" i="14" s="1"/>
  <c r="D37" i="14"/>
  <c r="P36" i="14"/>
  <c r="G36" i="14"/>
  <c r="J36" i="14"/>
  <c r="D36" i="14"/>
  <c r="P35" i="14"/>
  <c r="G35" i="14"/>
  <c r="J35" i="14" s="1"/>
  <c r="D35" i="14"/>
  <c r="P34" i="14"/>
  <c r="I34" i="14"/>
  <c r="J34" i="14"/>
  <c r="P33" i="14"/>
  <c r="I33" i="14"/>
  <c r="J33" i="14"/>
  <c r="P32" i="14"/>
  <c r="I32" i="14"/>
  <c r="J32" i="14"/>
  <c r="P31" i="14"/>
  <c r="I31" i="14"/>
  <c r="J31" i="14" s="1"/>
  <c r="P30" i="14"/>
  <c r="I30" i="14"/>
  <c r="J30" i="14" s="1"/>
  <c r="P29" i="14"/>
  <c r="I29" i="14"/>
  <c r="J29" i="14" s="1"/>
  <c r="J24" i="14"/>
  <c r="N23" i="14"/>
  <c r="J23" i="14"/>
  <c r="C16" i="14"/>
  <c r="D38" i="14" s="1"/>
  <c r="C15" i="14"/>
  <c r="D15" i="14" s="1"/>
  <c r="C14" i="14"/>
  <c r="AD12" i="14"/>
  <c r="AC12" i="14"/>
  <c r="AB12" i="14"/>
  <c r="AA12" i="14"/>
  <c r="Z12" i="14"/>
  <c r="Y12" i="14"/>
  <c r="X12" i="14"/>
  <c r="W12" i="14"/>
  <c r="V12" i="14"/>
  <c r="U12" i="14"/>
  <c r="T12" i="14"/>
  <c r="S12" i="14"/>
  <c r="D10" i="14"/>
  <c r="B10" i="14"/>
  <c r="C10" i="14" s="1"/>
  <c r="C9" i="14"/>
  <c r="C8" i="14"/>
  <c r="A6" i="14"/>
  <c r="A4" i="14"/>
  <c r="P53" i="13"/>
  <c r="I53" i="13"/>
  <c r="J53" i="13" s="1"/>
  <c r="N53" i="13" s="1"/>
  <c r="O53" i="13" s="1"/>
  <c r="P52" i="13"/>
  <c r="I52" i="13"/>
  <c r="J52" i="13" s="1"/>
  <c r="P51" i="13"/>
  <c r="I51" i="13"/>
  <c r="J51" i="13" s="1"/>
  <c r="P50" i="13"/>
  <c r="I50" i="13"/>
  <c r="J50" i="13" s="1"/>
  <c r="P49" i="13"/>
  <c r="I49" i="13"/>
  <c r="J49" i="13"/>
  <c r="P48" i="13"/>
  <c r="G48" i="13"/>
  <c r="J48" i="13"/>
  <c r="P47" i="13"/>
  <c r="I47" i="13"/>
  <c r="N47" i="13"/>
  <c r="O47" i="13" s="1"/>
  <c r="P46" i="13"/>
  <c r="I46" i="13"/>
  <c r="J46" i="13" s="1"/>
  <c r="P45" i="13"/>
  <c r="J45" i="13"/>
  <c r="P44" i="13"/>
  <c r="I44" i="13"/>
  <c r="N44" i="13" s="1"/>
  <c r="O44" i="13" s="1"/>
  <c r="P43" i="13"/>
  <c r="I43" i="13"/>
  <c r="J43" i="13" s="1"/>
  <c r="P42" i="13"/>
  <c r="I42" i="13"/>
  <c r="J42" i="13" s="1"/>
  <c r="I41" i="13"/>
  <c r="J41" i="13"/>
  <c r="N41" i="13" s="1"/>
  <c r="O41" i="13" s="1"/>
  <c r="P40" i="13"/>
  <c r="I40" i="13"/>
  <c r="J40" i="13"/>
  <c r="P39" i="13"/>
  <c r="H39" i="13"/>
  <c r="J39" i="13"/>
  <c r="P38" i="13"/>
  <c r="P37" i="13"/>
  <c r="G37" i="13"/>
  <c r="J37" i="13" s="1"/>
  <c r="P36" i="13"/>
  <c r="G36" i="13"/>
  <c r="J36" i="13"/>
  <c r="P35" i="13"/>
  <c r="G35" i="13"/>
  <c r="J35" i="13" s="1"/>
  <c r="P34" i="13"/>
  <c r="G34" i="13"/>
  <c r="J34" i="13"/>
  <c r="P33" i="13"/>
  <c r="I33" i="13"/>
  <c r="J33" i="13"/>
  <c r="P32" i="13"/>
  <c r="I32" i="13"/>
  <c r="J32" i="13"/>
  <c r="P31" i="13"/>
  <c r="I31" i="13"/>
  <c r="J31" i="13" s="1"/>
  <c r="P30" i="13"/>
  <c r="I30" i="13"/>
  <c r="J30" i="13" s="1"/>
  <c r="P29" i="13"/>
  <c r="I29" i="13"/>
  <c r="J29" i="13" s="1"/>
  <c r="P28" i="13"/>
  <c r="I28" i="13"/>
  <c r="J28" i="13" s="1"/>
  <c r="P27" i="13"/>
  <c r="I27" i="13"/>
  <c r="J27" i="13" s="1"/>
  <c r="J22" i="13"/>
  <c r="N21" i="13"/>
  <c r="J21" i="13"/>
  <c r="C17" i="13"/>
  <c r="C16" i="13"/>
  <c r="D35" i="13" s="1"/>
  <c r="C15" i="13"/>
  <c r="D49" i="13" s="1"/>
  <c r="AD13" i="13"/>
  <c r="AC13" i="13"/>
  <c r="AB13" i="13"/>
  <c r="AA13" i="13"/>
  <c r="Z13" i="13"/>
  <c r="Y13" i="13"/>
  <c r="X13" i="13"/>
  <c r="W13" i="13"/>
  <c r="V13" i="13"/>
  <c r="U13" i="13"/>
  <c r="T13" i="13"/>
  <c r="S13" i="13"/>
  <c r="D11" i="13"/>
  <c r="B11" i="13"/>
  <c r="C11" i="13" s="1"/>
  <c r="C10" i="13"/>
  <c r="C9" i="13"/>
  <c r="A6" i="13"/>
  <c r="A4" i="13"/>
  <c r="P51" i="12"/>
  <c r="I51" i="12"/>
  <c r="J51" i="12"/>
  <c r="N51" i="12" s="1"/>
  <c r="O51" i="12" s="1"/>
  <c r="P50" i="12"/>
  <c r="I50" i="12"/>
  <c r="J50" i="12" s="1"/>
  <c r="N50" i="12" s="1"/>
  <c r="O50" i="12" s="1"/>
  <c r="D50" i="12"/>
  <c r="P49" i="12"/>
  <c r="I49" i="12"/>
  <c r="J49" i="12"/>
  <c r="P48" i="12"/>
  <c r="I48" i="12"/>
  <c r="J48" i="12"/>
  <c r="P47" i="12"/>
  <c r="I47" i="12"/>
  <c r="J47" i="12" s="1"/>
  <c r="P46" i="12"/>
  <c r="G46" i="12"/>
  <c r="D46" i="12"/>
  <c r="P45" i="12"/>
  <c r="N45" i="12"/>
  <c r="O45" i="12" s="1"/>
  <c r="I45" i="12"/>
  <c r="J45" i="12" s="1"/>
  <c r="P44" i="12"/>
  <c r="I44" i="12"/>
  <c r="J44" i="12" s="1"/>
  <c r="P43" i="12"/>
  <c r="J43" i="12"/>
  <c r="P42" i="12"/>
  <c r="J42" i="12"/>
  <c r="P41" i="12"/>
  <c r="I41" i="12"/>
  <c r="N41" i="12" s="1"/>
  <c r="O41" i="12" s="1"/>
  <c r="P40" i="12"/>
  <c r="I40" i="12"/>
  <c r="J40" i="12" s="1"/>
  <c r="P39" i="12"/>
  <c r="I39" i="12"/>
  <c r="J39" i="12"/>
  <c r="P38" i="12"/>
  <c r="I38" i="12"/>
  <c r="J38" i="12"/>
  <c r="N38" i="12" s="1"/>
  <c r="O38" i="12" s="1"/>
  <c r="P37" i="12"/>
  <c r="I37" i="12"/>
  <c r="J37" i="12"/>
  <c r="P36" i="12"/>
  <c r="H36" i="12"/>
  <c r="J36" i="12"/>
  <c r="P35" i="12"/>
  <c r="I35" i="12"/>
  <c r="J35" i="12" s="1"/>
  <c r="P34" i="12"/>
  <c r="G34" i="12"/>
  <c r="D34" i="12"/>
  <c r="P33" i="12"/>
  <c r="G33" i="12"/>
  <c r="J33" i="12"/>
  <c r="D33" i="12"/>
  <c r="L33" i="12"/>
  <c r="O33" i="12"/>
  <c r="P32" i="12"/>
  <c r="G32" i="12"/>
  <c r="D32" i="12"/>
  <c r="P31" i="12"/>
  <c r="G31" i="12"/>
  <c r="J31" i="12" s="1"/>
  <c r="D31" i="12"/>
  <c r="P30" i="12"/>
  <c r="I30" i="12"/>
  <c r="J30" i="12"/>
  <c r="P29" i="12"/>
  <c r="I29" i="12"/>
  <c r="J29" i="12"/>
  <c r="P28" i="12"/>
  <c r="I28" i="12"/>
  <c r="J28" i="12"/>
  <c r="P27" i="12"/>
  <c r="I27" i="12"/>
  <c r="J27" i="12" s="1"/>
  <c r="P26" i="12"/>
  <c r="I26" i="12"/>
  <c r="J26" i="12" s="1"/>
  <c r="P25" i="12"/>
  <c r="I25" i="12"/>
  <c r="J25" i="12" s="1"/>
  <c r="J20" i="12"/>
  <c r="N19" i="12"/>
  <c r="J19" i="12"/>
  <c r="C15" i="12"/>
  <c r="D35" i="12" s="1"/>
  <c r="AD13" i="12"/>
  <c r="AC13" i="12"/>
  <c r="AB13" i="12"/>
  <c r="AA13" i="12"/>
  <c r="Z13" i="12"/>
  <c r="Y13" i="12"/>
  <c r="X13" i="12"/>
  <c r="W13" i="12"/>
  <c r="V13" i="12"/>
  <c r="U13" i="12"/>
  <c r="T13" i="12"/>
  <c r="S13" i="12"/>
  <c r="D11" i="12"/>
  <c r="B11" i="12"/>
  <c r="C11" i="12" s="1"/>
  <c r="C10" i="12"/>
  <c r="C9" i="12"/>
  <c r="A5" i="12"/>
  <c r="A4" i="12"/>
  <c r="P53" i="11"/>
  <c r="I53" i="11"/>
  <c r="J53" i="11"/>
  <c r="N53" i="11" s="1"/>
  <c r="O53" i="11" s="1"/>
  <c r="P52" i="11"/>
  <c r="I52" i="11"/>
  <c r="J52" i="11" s="1"/>
  <c r="P51" i="11"/>
  <c r="I51" i="11"/>
  <c r="J51" i="11"/>
  <c r="P50" i="11"/>
  <c r="I50" i="11"/>
  <c r="J50" i="11" s="1"/>
  <c r="P49" i="11"/>
  <c r="I49" i="11"/>
  <c r="J49" i="11" s="1"/>
  <c r="P48" i="11"/>
  <c r="G48" i="11"/>
  <c r="J48" i="11"/>
  <c r="P47" i="11"/>
  <c r="I47" i="11"/>
  <c r="N47" i="11"/>
  <c r="O47" i="11" s="1"/>
  <c r="P46" i="11"/>
  <c r="I46" i="11"/>
  <c r="J46" i="11" s="1"/>
  <c r="P45" i="11"/>
  <c r="J45" i="11"/>
  <c r="P44" i="11"/>
  <c r="I44" i="11"/>
  <c r="N44" i="11" s="1"/>
  <c r="O44" i="11" s="1"/>
  <c r="P43" i="11"/>
  <c r="I43" i="11"/>
  <c r="J43" i="11" s="1"/>
  <c r="P42" i="11"/>
  <c r="I42" i="11"/>
  <c r="J42" i="11" s="1"/>
  <c r="I41" i="11"/>
  <c r="J41" i="11" s="1"/>
  <c r="N41" i="11" s="1"/>
  <c r="O41" i="11" s="1"/>
  <c r="P40" i="11"/>
  <c r="I40" i="11"/>
  <c r="J40" i="11"/>
  <c r="P39" i="11"/>
  <c r="H39" i="11"/>
  <c r="J39" i="11" s="1"/>
  <c r="P38" i="11"/>
  <c r="P37" i="11"/>
  <c r="G37" i="11"/>
  <c r="J37" i="11" s="1"/>
  <c r="P36" i="11"/>
  <c r="G36" i="11"/>
  <c r="J36" i="11"/>
  <c r="P35" i="11"/>
  <c r="G35" i="11"/>
  <c r="J35" i="11"/>
  <c r="P34" i="11"/>
  <c r="G34" i="11"/>
  <c r="P33" i="11"/>
  <c r="I33" i="11"/>
  <c r="J33" i="11"/>
  <c r="P32" i="11"/>
  <c r="I32" i="11"/>
  <c r="J32" i="11"/>
  <c r="P31" i="11"/>
  <c r="I31" i="11"/>
  <c r="J31" i="11"/>
  <c r="P30" i="11"/>
  <c r="I30" i="11"/>
  <c r="J30" i="11" s="1"/>
  <c r="P29" i="11"/>
  <c r="I29" i="11"/>
  <c r="J29" i="11" s="1"/>
  <c r="P28" i="11"/>
  <c r="I28" i="11"/>
  <c r="J28" i="11" s="1"/>
  <c r="P27" i="11"/>
  <c r="I27" i="11"/>
  <c r="J27" i="11" s="1"/>
  <c r="J22" i="11"/>
  <c r="N21" i="11"/>
  <c r="J21" i="11"/>
  <c r="C17" i="11"/>
  <c r="D36" i="11"/>
  <c r="C16" i="11"/>
  <c r="D34" i="11" s="1"/>
  <c r="L34" i="11" s="1"/>
  <c r="C15" i="11"/>
  <c r="D45" i="11" s="1"/>
  <c r="O45" i="11" s="1"/>
  <c r="AD13" i="11"/>
  <c r="AC13" i="11"/>
  <c r="AB13" i="11"/>
  <c r="AA13" i="11"/>
  <c r="Z13" i="11"/>
  <c r="Y13" i="11"/>
  <c r="X13" i="11"/>
  <c r="W13" i="11"/>
  <c r="V13" i="11"/>
  <c r="U13" i="11"/>
  <c r="T13" i="11"/>
  <c r="S13" i="11"/>
  <c r="D11" i="11"/>
  <c r="B11" i="11"/>
  <c r="C11" i="11"/>
  <c r="C10" i="11"/>
  <c r="C9" i="11"/>
  <c r="A6" i="11"/>
  <c r="A4" i="11"/>
  <c r="P52" i="10"/>
  <c r="I52" i="10"/>
  <c r="J52" i="10" s="1"/>
  <c r="N52" i="10" s="1"/>
  <c r="O52" i="10" s="1"/>
  <c r="P51" i="10"/>
  <c r="I51" i="10"/>
  <c r="J51" i="10" s="1"/>
  <c r="P50" i="10"/>
  <c r="I50" i="10"/>
  <c r="J50" i="10" s="1"/>
  <c r="P49" i="10"/>
  <c r="I49" i="10"/>
  <c r="J49" i="10" s="1"/>
  <c r="P48" i="10"/>
  <c r="I48" i="10"/>
  <c r="J48" i="10" s="1"/>
  <c r="P47" i="10"/>
  <c r="G47" i="10"/>
  <c r="D47" i="10"/>
  <c r="P46" i="10"/>
  <c r="I46" i="10"/>
  <c r="N46" i="10" s="1"/>
  <c r="O46" i="10" s="1"/>
  <c r="P45" i="10"/>
  <c r="I45" i="10"/>
  <c r="J45" i="10" s="1"/>
  <c r="P44" i="10"/>
  <c r="J44" i="10"/>
  <c r="P43" i="10"/>
  <c r="I43" i="10"/>
  <c r="N43" i="10" s="1"/>
  <c r="O43" i="10" s="1"/>
  <c r="P42" i="10"/>
  <c r="I42" i="10"/>
  <c r="J42" i="10" s="1"/>
  <c r="P41" i="10"/>
  <c r="I41" i="10"/>
  <c r="J41" i="10"/>
  <c r="P40" i="10"/>
  <c r="I40" i="10"/>
  <c r="J40" i="10" s="1"/>
  <c r="N40" i="10" s="1"/>
  <c r="O40" i="10"/>
  <c r="P39" i="10"/>
  <c r="I39" i="10"/>
  <c r="J39" i="10"/>
  <c r="P38" i="10"/>
  <c r="H38" i="10"/>
  <c r="J38" i="10" s="1"/>
  <c r="P37" i="10"/>
  <c r="P36" i="10"/>
  <c r="G36" i="10"/>
  <c r="J36" i="10" s="1"/>
  <c r="D36" i="10"/>
  <c r="L36" i="10" s="1"/>
  <c r="O36" i="10" s="1"/>
  <c r="P35" i="10"/>
  <c r="G35" i="10"/>
  <c r="J35" i="10" s="1"/>
  <c r="D35" i="10"/>
  <c r="P34" i="10"/>
  <c r="G34" i="10"/>
  <c r="J34" i="10" s="1"/>
  <c r="D34" i="10"/>
  <c r="L34" i="10" s="1"/>
  <c r="P33" i="10"/>
  <c r="I33" i="10"/>
  <c r="J33" i="10" s="1"/>
  <c r="P32" i="10"/>
  <c r="I32" i="10"/>
  <c r="J32" i="10" s="1"/>
  <c r="P31" i="10"/>
  <c r="I31" i="10"/>
  <c r="J31" i="10" s="1"/>
  <c r="P30" i="10"/>
  <c r="I30" i="10"/>
  <c r="J30" i="10" s="1"/>
  <c r="P29" i="10"/>
  <c r="I29" i="10"/>
  <c r="J29" i="10" s="1"/>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s="1"/>
  <c r="C10" i="10"/>
  <c r="C9" i="10"/>
  <c r="A6" i="10"/>
  <c r="A4" i="10"/>
  <c r="P56" i="9"/>
  <c r="I56" i="9"/>
  <c r="J56" i="9" s="1"/>
  <c r="N56" i="9" s="1"/>
  <c r="O56" i="9" s="1"/>
  <c r="P55" i="9"/>
  <c r="I55" i="9"/>
  <c r="J55" i="9" s="1"/>
  <c r="P54" i="9"/>
  <c r="I54" i="9"/>
  <c r="J54" i="9" s="1"/>
  <c r="N54" i="9" s="1"/>
  <c r="O54" i="9" s="1"/>
  <c r="P53" i="9"/>
  <c r="I53" i="9"/>
  <c r="J53" i="9" s="1"/>
  <c r="P52" i="9"/>
  <c r="G52" i="9"/>
  <c r="J52" i="9" s="1"/>
  <c r="D52" i="9"/>
  <c r="L52" i="9" s="1"/>
  <c r="O52" i="9" s="1"/>
  <c r="P51" i="9"/>
  <c r="I51" i="9"/>
  <c r="N51" i="9"/>
  <c r="O51" i="9" s="1"/>
  <c r="P50" i="9"/>
  <c r="I50" i="9"/>
  <c r="J50" i="9" s="1"/>
  <c r="P49" i="9"/>
  <c r="J49" i="9"/>
  <c r="P48" i="9"/>
  <c r="I48" i="9"/>
  <c r="N48" i="9" s="1"/>
  <c r="O48" i="9" s="1"/>
  <c r="P47" i="9"/>
  <c r="I47" i="9"/>
  <c r="J47" i="9" s="1"/>
  <c r="P46" i="9"/>
  <c r="I46" i="9"/>
  <c r="J46" i="9"/>
  <c r="P45" i="9"/>
  <c r="I45" i="9"/>
  <c r="J45" i="9" s="1"/>
  <c r="P44" i="9"/>
  <c r="I44" i="9"/>
  <c r="J44" i="9"/>
  <c r="P43" i="9"/>
  <c r="H43" i="9"/>
  <c r="J43" i="9"/>
  <c r="P42" i="9"/>
  <c r="I42" i="9"/>
  <c r="J42" i="9" s="1"/>
  <c r="N42" i="9" s="1"/>
  <c r="O42" i="9" s="1"/>
  <c r="P41" i="9"/>
  <c r="G41" i="9"/>
  <c r="J41" i="9" s="1"/>
  <c r="D41" i="9"/>
  <c r="P40" i="9"/>
  <c r="G40" i="9"/>
  <c r="J40" i="9"/>
  <c r="D40" i="9"/>
  <c r="L40" i="9" s="1"/>
  <c r="O40" i="9" s="1"/>
  <c r="P39" i="9"/>
  <c r="G39" i="9"/>
  <c r="J39" i="9" s="1"/>
  <c r="D39" i="9"/>
  <c r="L39" i="9" s="1"/>
  <c r="P38" i="9"/>
  <c r="I38" i="9"/>
  <c r="J38" i="9"/>
  <c r="P37" i="9"/>
  <c r="I37" i="9"/>
  <c r="J37" i="9"/>
  <c r="P36" i="9"/>
  <c r="I36" i="9"/>
  <c r="J36" i="9" s="1"/>
  <c r="P35" i="9"/>
  <c r="I35" i="9"/>
  <c r="J35" i="9" s="1"/>
  <c r="P34" i="9"/>
  <c r="I34" i="9"/>
  <c r="J34" i="9" s="1"/>
  <c r="P33" i="9"/>
  <c r="I33" i="9"/>
  <c r="J33" i="9" s="1"/>
  <c r="P32" i="9"/>
  <c r="I32" i="9"/>
  <c r="J32" i="9" s="1"/>
  <c r="J27" i="9"/>
  <c r="J26" i="9"/>
  <c r="N25" i="9"/>
  <c r="O25" i="9"/>
  <c r="J25" i="9"/>
  <c r="D18" i="9"/>
  <c r="D27" i="9" s="1"/>
  <c r="N27" i="9" s="1"/>
  <c r="D17" i="9"/>
  <c r="D49" i="9" s="1"/>
  <c r="O49" i="9" s="1"/>
  <c r="D11" i="9"/>
  <c r="B11" i="9"/>
  <c r="C11" i="9" s="1"/>
  <c r="C10" i="9"/>
  <c r="C9" i="9"/>
  <c r="A6" i="9"/>
  <c r="A4" i="9"/>
  <c r="P50" i="8"/>
  <c r="I50" i="8"/>
  <c r="J50" i="8" s="1"/>
  <c r="N50" i="8"/>
  <c r="O50" i="8" s="1"/>
  <c r="P49" i="8"/>
  <c r="I49" i="8"/>
  <c r="J49" i="8" s="1"/>
  <c r="P48" i="8"/>
  <c r="I48" i="8"/>
  <c r="J48" i="8" s="1"/>
  <c r="N48" i="8" s="1"/>
  <c r="O48" i="8" s="1"/>
  <c r="P47" i="8"/>
  <c r="I47" i="8"/>
  <c r="J47" i="8"/>
  <c r="P46" i="8"/>
  <c r="G46" i="8"/>
  <c r="J46" i="8"/>
  <c r="D46" i="8"/>
  <c r="P45" i="8"/>
  <c r="I45" i="8"/>
  <c r="J45" i="8" s="1"/>
  <c r="P44" i="8"/>
  <c r="I44" i="8"/>
  <c r="J44" i="8" s="1"/>
  <c r="P43" i="8"/>
  <c r="J43" i="8"/>
  <c r="P42" i="8"/>
  <c r="I42" i="8"/>
  <c r="J42" i="8" s="1"/>
  <c r="P41" i="8"/>
  <c r="I41" i="8"/>
  <c r="J41" i="8" s="1"/>
  <c r="P40" i="8"/>
  <c r="I40" i="8"/>
  <c r="J40" i="8"/>
  <c r="P39" i="8"/>
  <c r="I39" i="8"/>
  <c r="J39" i="8"/>
  <c r="P38" i="8"/>
  <c r="I38" i="8"/>
  <c r="J38" i="8" s="1"/>
  <c r="P37" i="8"/>
  <c r="H37" i="8"/>
  <c r="J37" i="8" s="1"/>
  <c r="P36" i="8"/>
  <c r="I36" i="8"/>
  <c r="J36" i="8" s="1"/>
  <c r="N36" i="8" s="1"/>
  <c r="O36" i="8" s="1"/>
  <c r="P35" i="8"/>
  <c r="G35" i="8"/>
  <c r="J35" i="8" s="1"/>
  <c r="D35" i="8"/>
  <c r="P34" i="8"/>
  <c r="G34" i="8"/>
  <c r="J34" i="8" s="1"/>
  <c r="D34" i="8"/>
  <c r="P33" i="8"/>
  <c r="G33" i="8"/>
  <c r="J33" i="8" s="1"/>
  <c r="D33" i="8"/>
  <c r="P32" i="8"/>
  <c r="G32" i="8"/>
  <c r="J32" i="8" s="1"/>
  <c r="D32" i="8"/>
  <c r="P31" i="8"/>
  <c r="I31" i="8"/>
  <c r="J31" i="8" s="1"/>
  <c r="P30" i="8"/>
  <c r="I30" i="8"/>
  <c r="J30" i="8"/>
  <c r="P29" i="8"/>
  <c r="I29" i="8"/>
  <c r="J29" i="8" s="1"/>
  <c r="P28" i="8"/>
  <c r="I28" i="8"/>
  <c r="J28" i="8" s="1"/>
  <c r="P27" i="8"/>
  <c r="I27" i="8"/>
  <c r="J27" i="8" s="1"/>
  <c r="P26" i="8"/>
  <c r="I26" i="8"/>
  <c r="J26" i="8"/>
  <c r="P25" i="8"/>
  <c r="I25" i="8"/>
  <c r="J25" i="8" s="1"/>
  <c r="J20" i="8"/>
  <c r="N19" i="8"/>
  <c r="J19" i="8"/>
  <c r="AD15" i="8"/>
  <c r="AC15" i="8"/>
  <c r="AB15" i="8"/>
  <c r="AA15" i="8"/>
  <c r="Z15" i="8"/>
  <c r="Y15" i="8"/>
  <c r="X15" i="8"/>
  <c r="W15" i="8"/>
  <c r="V15" i="8"/>
  <c r="U15" i="8"/>
  <c r="T15" i="8"/>
  <c r="S15" i="8"/>
  <c r="C15" i="8"/>
  <c r="D38" i="8" s="1"/>
  <c r="N38" i="8" s="1"/>
  <c r="O38" i="8" s="1"/>
  <c r="D11" i="8"/>
  <c r="B11" i="8"/>
  <c r="C11" i="8" s="1"/>
  <c r="C10" i="8"/>
  <c r="C9" i="8"/>
  <c r="A6" i="8"/>
  <c r="A4" i="8"/>
  <c r="P56" i="7"/>
  <c r="I56" i="7"/>
  <c r="J56" i="7"/>
  <c r="N56" i="7" s="1"/>
  <c r="O56" i="7" s="1"/>
  <c r="P55" i="7"/>
  <c r="I55" i="7"/>
  <c r="J55" i="7" s="1"/>
  <c r="N55" i="7" s="1"/>
  <c r="O55" i="7" s="1"/>
  <c r="D55" i="7"/>
  <c r="P54" i="7"/>
  <c r="I54" i="7"/>
  <c r="J54" i="7" s="1"/>
  <c r="N54" i="7" s="1"/>
  <c r="O54" i="7" s="1"/>
  <c r="P53" i="7"/>
  <c r="I53" i="7"/>
  <c r="J53" i="7" s="1"/>
  <c r="P52" i="7"/>
  <c r="G52" i="7"/>
  <c r="J52" i="7"/>
  <c r="D52" i="7"/>
  <c r="P51" i="7"/>
  <c r="I51" i="7"/>
  <c r="P50" i="7"/>
  <c r="I50" i="7"/>
  <c r="J50" i="7" s="1"/>
  <c r="P49" i="7"/>
  <c r="J49" i="7"/>
  <c r="P48" i="7"/>
  <c r="I48" i="7"/>
  <c r="N48" i="7" s="1"/>
  <c r="O48" i="7" s="1"/>
  <c r="P47" i="7"/>
  <c r="I47" i="7"/>
  <c r="J47" i="7" s="1"/>
  <c r="P46" i="7"/>
  <c r="I46" i="7"/>
  <c r="J46" i="7" s="1"/>
  <c r="P45" i="7"/>
  <c r="I45" i="7"/>
  <c r="J45" i="7"/>
  <c r="P44" i="7"/>
  <c r="I44" i="7"/>
  <c r="J44" i="7" s="1"/>
  <c r="P43" i="7"/>
  <c r="H43" i="7"/>
  <c r="J43" i="7" s="1"/>
  <c r="P42" i="7"/>
  <c r="I42" i="7"/>
  <c r="J42" i="7" s="1"/>
  <c r="N42" i="7" s="1"/>
  <c r="O42" i="7" s="1"/>
  <c r="P41" i="7"/>
  <c r="G41" i="7"/>
  <c r="J41" i="7" s="1"/>
  <c r="D41" i="7"/>
  <c r="P40" i="7"/>
  <c r="G40" i="7"/>
  <c r="J40" i="7" s="1"/>
  <c r="D40" i="7"/>
  <c r="L40" i="7" s="1"/>
  <c r="O40" i="7" s="1"/>
  <c r="P39" i="7"/>
  <c r="G39" i="7"/>
  <c r="D39" i="7"/>
  <c r="P38" i="7"/>
  <c r="I38" i="7"/>
  <c r="J38" i="7" s="1"/>
  <c r="P37" i="7"/>
  <c r="I37" i="7"/>
  <c r="J37" i="7" s="1"/>
  <c r="P36" i="7"/>
  <c r="I36" i="7"/>
  <c r="J36" i="7"/>
  <c r="P35" i="7"/>
  <c r="I35" i="7"/>
  <c r="J35" i="7" s="1"/>
  <c r="P34" i="7"/>
  <c r="I34" i="7"/>
  <c r="J34" i="7" s="1"/>
  <c r="P33" i="7"/>
  <c r="I33" i="7"/>
  <c r="J33" i="7" s="1"/>
  <c r="P32" i="7"/>
  <c r="I32" i="7"/>
  <c r="J32" i="7"/>
  <c r="P27" i="7"/>
  <c r="I27" i="7"/>
  <c r="P26" i="7"/>
  <c r="I26" i="7"/>
  <c r="I25" i="7"/>
  <c r="J25" i="7" s="1"/>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s="1"/>
  <c r="N56" i="6" s="1"/>
  <c r="O56" i="6" s="1"/>
  <c r="P55" i="6"/>
  <c r="I55" i="6"/>
  <c r="J55" i="6"/>
  <c r="N55" i="6" s="1"/>
  <c r="O55" i="6" s="1"/>
  <c r="D55" i="6"/>
  <c r="P54" i="6"/>
  <c r="I54" i="6"/>
  <c r="J54" i="6" s="1"/>
  <c r="N54" i="6" s="1"/>
  <c r="O54" i="6" s="1"/>
  <c r="P53" i="6"/>
  <c r="I53" i="6"/>
  <c r="J53" i="6" s="1"/>
  <c r="P52" i="6"/>
  <c r="G52" i="6"/>
  <c r="J52" i="6" s="1"/>
  <c r="D52" i="6"/>
  <c r="P51" i="6"/>
  <c r="I51" i="6"/>
  <c r="N51" i="6" s="1"/>
  <c r="O51" i="6" s="1"/>
  <c r="P50" i="6"/>
  <c r="I50" i="6"/>
  <c r="J50" i="6" s="1"/>
  <c r="P49" i="6"/>
  <c r="J49" i="6"/>
  <c r="P48" i="6"/>
  <c r="I48" i="6"/>
  <c r="N48" i="6" s="1"/>
  <c r="O48" i="6" s="1"/>
  <c r="P47" i="6"/>
  <c r="I47" i="6"/>
  <c r="J47" i="6" s="1"/>
  <c r="P46" i="6"/>
  <c r="I46" i="6"/>
  <c r="J46" i="6" s="1"/>
  <c r="P45" i="6"/>
  <c r="I45" i="6"/>
  <c r="J45" i="6"/>
  <c r="P44" i="6"/>
  <c r="I44" i="6"/>
  <c r="J44" i="6" s="1"/>
  <c r="P43" i="6"/>
  <c r="H43" i="6"/>
  <c r="J43" i="6" s="1"/>
  <c r="P42" i="6"/>
  <c r="I42" i="6"/>
  <c r="J42" i="6" s="1"/>
  <c r="N42" i="6" s="1"/>
  <c r="O42" i="6" s="1"/>
  <c r="P41" i="6"/>
  <c r="G41" i="6"/>
  <c r="J41" i="6" s="1"/>
  <c r="D41" i="6"/>
  <c r="P40" i="6"/>
  <c r="G40" i="6"/>
  <c r="J40" i="6" s="1"/>
  <c r="P39" i="6"/>
  <c r="G39" i="6"/>
  <c r="J39" i="6" s="1"/>
  <c r="P38" i="6"/>
  <c r="G38" i="6"/>
  <c r="J38" i="6" s="1"/>
  <c r="D38" i="6"/>
  <c r="P37" i="6"/>
  <c r="I37" i="6"/>
  <c r="J37" i="6" s="1"/>
  <c r="P36" i="6"/>
  <c r="I36" i="6"/>
  <c r="J36" i="6"/>
  <c r="P35" i="6"/>
  <c r="I35" i="6"/>
  <c r="J35" i="6"/>
  <c r="P34" i="6"/>
  <c r="I34" i="6"/>
  <c r="J34" i="6" s="1"/>
  <c r="P33" i="6"/>
  <c r="I33" i="6"/>
  <c r="J33" i="6" s="1"/>
  <c r="P32" i="6"/>
  <c r="I32" i="6"/>
  <c r="J32" i="6"/>
  <c r="P31" i="6"/>
  <c r="I31" i="6"/>
  <c r="J31" i="6" s="1"/>
  <c r="J26" i="6"/>
  <c r="N25" i="6"/>
  <c r="O25" i="6"/>
  <c r="J25" i="6"/>
  <c r="D19" i="6"/>
  <c r="D40" i="6" s="1"/>
  <c r="L40" i="6" s="1"/>
  <c r="O40" i="6" s="1"/>
  <c r="D18" i="6"/>
  <c r="D39" i="6" s="1"/>
  <c r="L39" i="6" s="1"/>
  <c r="O39" i="6" s="1"/>
  <c r="D17" i="6"/>
  <c r="D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s="1"/>
  <c r="O49" i="5" s="1"/>
  <c r="P48" i="5"/>
  <c r="I48" i="5"/>
  <c r="J48" i="5" s="1"/>
  <c r="P47" i="5"/>
  <c r="I47" i="5"/>
  <c r="J47" i="5"/>
  <c r="N47" i="5" s="1"/>
  <c r="O47" i="5" s="1"/>
  <c r="P46" i="5"/>
  <c r="I46" i="5"/>
  <c r="J46" i="5" s="1"/>
  <c r="P45" i="5"/>
  <c r="G45" i="5"/>
  <c r="J45" i="5" s="1"/>
  <c r="D45" i="5"/>
  <c r="P44" i="5"/>
  <c r="I44" i="5"/>
  <c r="N44" i="5" s="1"/>
  <c r="O44" i="5" s="1"/>
  <c r="P43" i="5"/>
  <c r="I43" i="5"/>
  <c r="J43" i="5"/>
  <c r="P42" i="5"/>
  <c r="J42" i="5"/>
  <c r="P41" i="5"/>
  <c r="I41" i="5"/>
  <c r="J41" i="5" s="1"/>
  <c r="P40" i="5"/>
  <c r="I40" i="5"/>
  <c r="J40" i="5" s="1"/>
  <c r="P39" i="5"/>
  <c r="I39" i="5"/>
  <c r="J39" i="5" s="1"/>
  <c r="P38" i="5"/>
  <c r="I38" i="5"/>
  <c r="J38" i="5"/>
  <c r="P37" i="5"/>
  <c r="I37" i="5"/>
  <c r="J37" i="5" s="1"/>
  <c r="P36" i="5"/>
  <c r="H36" i="5"/>
  <c r="J36" i="5" s="1"/>
  <c r="P35" i="5"/>
  <c r="I35" i="5"/>
  <c r="J35" i="5" s="1"/>
  <c r="N35" i="5" s="1"/>
  <c r="O35" i="5" s="1"/>
  <c r="P34" i="5"/>
  <c r="G34" i="5"/>
  <c r="J34" i="5" s="1"/>
  <c r="D34" i="5"/>
  <c r="L34" i="5" s="1"/>
  <c r="O34" i="5" s="1"/>
  <c r="P33" i="5"/>
  <c r="G33" i="5"/>
  <c r="J33" i="5"/>
  <c r="D33" i="5"/>
  <c r="L33" i="5" s="1"/>
  <c r="P32" i="5"/>
  <c r="G32" i="5"/>
  <c r="J32" i="5" s="1"/>
  <c r="D32" i="5"/>
  <c r="L32" i="5" s="1"/>
  <c r="O32" i="5" s="1"/>
  <c r="P31" i="5"/>
  <c r="I31" i="5"/>
  <c r="J31" i="5"/>
  <c r="P30" i="5"/>
  <c r="I30" i="5"/>
  <c r="J30" i="5" s="1"/>
  <c r="P29" i="5"/>
  <c r="J29" i="5"/>
  <c r="I29" i="5"/>
  <c r="P28" i="5"/>
  <c r="I28" i="5"/>
  <c r="J28" i="5"/>
  <c r="P27" i="5"/>
  <c r="I27" i="5"/>
  <c r="J27" i="5" s="1"/>
  <c r="P26" i="5"/>
  <c r="I26" i="5"/>
  <c r="J26" i="5" s="1"/>
  <c r="P25" i="5"/>
  <c r="I25" i="5"/>
  <c r="J25" i="5" s="1"/>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46" i="5" s="1"/>
  <c r="D10" i="5"/>
  <c r="B10" i="5"/>
  <c r="C10" i="5" s="1"/>
  <c r="C9" i="5"/>
  <c r="C8" i="5"/>
  <c r="A5" i="5"/>
  <c r="P50" i="4"/>
  <c r="I50" i="4"/>
  <c r="J50" i="4"/>
  <c r="N50" i="4"/>
  <c r="O50" i="4" s="1"/>
  <c r="P49" i="4"/>
  <c r="I49" i="4"/>
  <c r="J49" i="4"/>
  <c r="P48" i="4"/>
  <c r="I48" i="4"/>
  <c r="J48" i="4" s="1"/>
  <c r="N48" i="4" s="1"/>
  <c r="O48" i="4" s="1"/>
  <c r="P47" i="4"/>
  <c r="I47" i="4"/>
  <c r="J47" i="4" s="1"/>
  <c r="P46" i="4"/>
  <c r="G46" i="4"/>
  <c r="J46" i="4"/>
  <c r="D46" i="4"/>
  <c r="P45" i="4"/>
  <c r="I45" i="4"/>
  <c r="J45" i="4"/>
  <c r="P44" i="4"/>
  <c r="I44" i="4"/>
  <c r="J44" i="4" s="1"/>
  <c r="P43" i="4"/>
  <c r="J43" i="4"/>
  <c r="P42" i="4"/>
  <c r="I42" i="4"/>
  <c r="N42" i="4" s="1"/>
  <c r="O42" i="4" s="1"/>
  <c r="P41" i="4"/>
  <c r="I41" i="4"/>
  <c r="J41" i="4" s="1"/>
  <c r="P40" i="4"/>
  <c r="I40" i="4"/>
  <c r="J40" i="4"/>
  <c r="P39" i="4"/>
  <c r="I39" i="4"/>
  <c r="J39" i="4"/>
  <c r="P38" i="4"/>
  <c r="I38" i="4"/>
  <c r="J38" i="4" s="1"/>
  <c r="P37" i="4"/>
  <c r="H37" i="4"/>
  <c r="J37" i="4" s="1"/>
  <c r="P36" i="4"/>
  <c r="I36" i="4"/>
  <c r="J36" i="4"/>
  <c r="N36" i="4" s="1"/>
  <c r="O36" i="4" s="1"/>
  <c r="P35" i="4"/>
  <c r="G35" i="4"/>
  <c r="J35" i="4" s="1"/>
  <c r="D35" i="4"/>
  <c r="L35" i="4" s="1"/>
  <c r="O35" i="4" s="1"/>
  <c r="P34" i="4"/>
  <c r="P33" i="4"/>
  <c r="P32" i="4"/>
  <c r="D32" i="4"/>
  <c r="P31" i="4"/>
  <c r="D31" i="4"/>
  <c r="P30" i="4"/>
  <c r="I30" i="4"/>
  <c r="J30" i="4" s="1"/>
  <c r="P29" i="4"/>
  <c r="I29" i="4"/>
  <c r="J29" i="4"/>
  <c r="P28" i="4"/>
  <c r="I28" i="4"/>
  <c r="J28" i="4"/>
  <c r="P27" i="4"/>
  <c r="I27" i="4"/>
  <c r="J27" i="4" s="1"/>
  <c r="P26" i="4"/>
  <c r="I26" i="4"/>
  <c r="J26" i="4" s="1"/>
  <c r="P25" i="4"/>
  <c r="I25" i="4"/>
  <c r="J25" i="4"/>
  <c r="P24" i="4"/>
  <c r="I24" i="4"/>
  <c r="J24" i="4" s="1"/>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s="1"/>
  <c r="O47" i="3" s="1"/>
  <c r="P46" i="3"/>
  <c r="I46" i="3"/>
  <c r="J46" i="3"/>
  <c r="P45" i="3"/>
  <c r="I45" i="3"/>
  <c r="J45" i="3" s="1"/>
  <c r="P44" i="3"/>
  <c r="I44" i="3"/>
  <c r="J44" i="3"/>
  <c r="P43" i="3"/>
  <c r="I43" i="3"/>
  <c r="J43" i="3"/>
  <c r="P42" i="3"/>
  <c r="H42" i="3"/>
  <c r="J42" i="3" s="1"/>
  <c r="P41" i="3"/>
  <c r="I41" i="3"/>
  <c r="J41" i="3" s="1"/>
  <c r="N41" i="3" s="1"/>
  <c r="O41" i="3" s="1"/>
  <c r="P40" i="3"/>
  <c r="G40" i="3"/>
  <c r="J40" i="3" s="1"/>
  <c r="D40" i="3"/>
  <c r="P39" i="3"/>
  <c r="G39" i="3"/>
  <c r="D39" i="3"/>
  <c r="L39" i="3" s="1"/>
  <c r="O39" i="3" s="1"/>
  <c r="P38" i="3"/>
  <c r="G38" i="3"/>
  <c r="J38" i="3"/>
  <c r="D38" i="3"/>
  <c r="L38" i="3" s="1"/>
  <c r="O38" i="3" s="1"/>
  <c r="P37" i="3"/>
  <c r="I37" i="3"/>
  <c r="J37" i="3"/>
  <c r="P36" i="3"/>
  <c r="I36" i="3"/>
  <c r="J36" i="3" s="1"/>
  <c r="P35" i="3"/>
  <c r="I35" i="3"/>
  <c r="J35" i="3" s="1"/>
  <c r="P34" i="3"/>
  <c r="I34" i="3"/>
  <c r="J34" i="3"/>
  <c r="P33" i="3"/>
  <c r="I33" i="3"/>
  <c r="J33" i="3" s="1"/>
  <c r="P32" i="3"/>
  <c r="I32" i="3"/>
  <c r="J32" i="3" s="1"/>
  <c r="P31" i="3"/>
  <c r="I31" i="3"/>
  <c r="J31" i="3"/>
  <c r="J26" i="3"/>
  <c r="N25" i="3"/>
  <c r="O25" i="3"/>
  <c r="J25" i="3"/>
  <c r="D17" i="3"/>
  <c r="D33" i="3" s="1"/>
  <c r="N33" i="3" s="1"/>
  <c r="O33" i="3" s="1"/>
  <c r="D11" i="3"/>
  <c r="B11" i="3"/>
  <c r="C11" i="3" s="1"/>
  <c r="C10" i="3"/>
  <c r="C9" i="3"/>
  <c r="A6" i="3"/>
  <c r="A4" i="3"/>
  <c r="D30" i="1"/>
  <c r="C18" i="34" s="1"/>
  <c r="D18" i="34" s="1"/>
  <c r="D29" i="34" s="1"/>
  <c r="N29" i="34" s="1"/>
  <c r="O29" i="34" s="1"/>
  <c r="E19" i="1"/>
  <c r="J49" i="21"/>
  <c r="N21" i="16"/>
  <c r="N47" i="18"/>
  <c r="O47" i="18" s="1"/>
  <c r="J46" i="10"/>
  <c r="N47" i="16"/>
  <c r="O47" i="16" s="1"/>
  <c r="L48" i="15"/>
  <c r="O48" i="15" s="1"/>
  <c r="J21" i="32"/>
  <c r="N44" i="32"/>
  <c r="O44" i="32" s="1"/>
  <c r="N44" i="30"/>
  <c r="O44" i="30" s="1"/>
  <c r="J47" i="30"/>
  <c r="J47" i="28"/>
  <c r="J47" i="27"/>
  <c r="J47" i="26"/>
  <c r="N44" i="26"/>
  <c r="O44" i="26" s="1"/>
  <c r="J41" i="24"/>
  <c r="J51" i="23"/>
  <c r="J48" i="23"/>
  <c r="J25" i="23"/>
  <c r="J50" i="20"/>
  <c r="J54" i="20"/>
  <c r="J50" i="19"/>
  <c r="J44" i="18"/>
  <c r="N21" i="18"/>
  <c r="O21" i="18" s="1"/>
  <c r="J47" i="17"/>
  <c r="J43" i="15"/>
  <c r="N47" i="15"/>
  <c r="O47" i="15"/>
  <c r="J44" i="13"/>
  <c r="L36" i="11"/>
  <c r="O36" i="11"/>
  <c r="J47" i="11"/>
  <c r="J51" i="9"/>
  <c r="L46" i="8"/>
  <c r="O46" i="8" s="1"/>
  <c r="N42" i="8"/>
  <c r="O42" i="8"/>
  <c r="N27" i="7"/>
  <c r="O27" i="7" s="1"/>
  <c r="J48" i="7"/>
  <c r="D49" i="29"/>
  <c r="N49" i="29" s="1"/>
  <c r="O49" i="29" s="1"/>
  <c r="O63" i="6"/>
  <c r="D45" i="21"/>
  <c r="N45" i="21" s="1"/>
  <c r="O45" i="21" s="1"/>
  <c r="D35" i="21"/>
  <c r="N35" i="21" s="1"/>
  <c r="O35" i="21" s="1"/>
  <c r="D55" i="21"/>
  <c r="N55" i="21" s="1"/>
  <c r="O55" i="21" s="1"/>
  <c r="D47" i="12"/>
  <c r="N47" i="12" s="1"/>
  <c r="O47" i="12" s="1"/>
  <c r="D36" i="19"/>
  <c r="N36" i="19" s="1"/>
  <c r="O36" i="19" s="1"/>
  <c r="D42" i="21"/>
  <c r="D57" i="19"/>
  <c r="D37" i="5"/>
  <c r="N37" i="5" s="1"/>
  <c r="O37" i="5" s="1"/>
  <c r="J39" i="7"/>
  <c r="J47" i="10"/>
  <c r="J34" i="11"/>
  <c r="J44" i="16"/>
  <c r="O19" i="8"/>
  <c r="J41" i="12"/>
  <c r="J46" i="12"/>
  <c r="N48" i="29"/>
  <c r="O48" i="29" s="1"/>
  <c r="J48" i="29"/>
  <c r="J31" i="31"/>
  <c r="O19" i="12"/>
  <c r="N21" i="31"/>
  <c r="J21" i="31"/>
  <c r="J47" i="3"/>
  <c r="O21" i="11"/>
  <c r="J47" i="13"/>
  <c r="N47" i="14"/>
  <c r="O47" i="14"/>
  <c r="D49" i="18"/>
  <c r="D45" i="18"/>
  <c r="O45" i="18" s="1"/>
  <c r="D31" i="18"/>
  <c r="N31" i="18" s="1"/>
  <c r="O31" i="18" s="1"/>
  <c r="O21" i="16"/>
  <c r="O21" i="13"/>
  <c r="N45" i="4"/>
  <c r="O45" i="4" s="1"/>
  <c r="N51" i="7"/>
  <c r="O51" i="7" s="1"/>
  <c r="J51" i="7"/>
  <c r="D39" i="18"/>
  <c r="M39" i="18" s="1"/>
  <c r="J35" i="15"/>
  <c r="J21" i="17"/>
  <c r="J50" i="3"/>
  <c r="N44" i="17"/>
  <c r="O44" i="17" s="1"/>
  <c r="O18" i="4"/>
  <c r="J32" i="12"/>
  <c r="D26" i="6"/>
  <c r="N26" i="6" s="1"/>
  <c r="O26" i="6" s="1"/>
  <c r="O27" i="6" s="1"/>
  <c r="D29" i="17"/>
  <c r="N29" i="17" s="1"/>
  <c r="O29" i="17" s="1"/>
  <c r="D29" i="18"/>
  <c r="N29" i="18" s="1"/>
  <c r="O29" i="18" s="1"/>
  <c r="J39" i="3"/>
  <c r="J48" i="6"/>
  <c r="J54" i="19"/>
  <c r="N54" i="19"/>
  <c r="O54" i="19"/>
  <c r="D43" i="21"/>
  <c r="D56" i="21"/>
  <c r="N56" i="21" s="1"/>
  <c r="O56" i="21" s="1"/>
  <c r="D36" i="21"/>
  <c r="N36" i="21" s="1"/>
  <c r="O36" i="21" s="1"/>
  <c r="D33" i="21"/>
  <c r="N33" i="21" s="1"/>
  <c r="O33" i="21" s="1"/>
  <c r="D57" i="21"/>
  <c r="N57" i="21" s="1"/>
  <c r="O57" i="21" s="1"/>
  <c r="N53" i="21"/>
  <c r="O53" i="21" s="1"/>
  <c r="J53" i="21"/>
  <c r="O21" i="25"/>
  <c r="J46" i="29"/>
  <c r="N46" i="29"/>
  <c r="O46" i="29" s="1"/>
  <c r="C20" i="27"/>
  <c r="C20" i="19"/>
  <c r="C19" i="21"/>
  <c r="D15" i="21"/>
  <c r="C20" i="20"/>
  <c r="C17" i="14"/>
  <c r="J48" i="14"/>
  <c r="L35" i="18"/>
  <c r="O35" i="18" s="1"/>
  <c r="N25" i="7"/>
  <c r="O25" i="7" s="1"/>
  <c r="J48" i="9"/>
  <c r="D30" i="10"/>
  <c r="N30" i="10" s="1"/>
  <c r="O30" i="10" s="1"/>
  <c r="L35" i="10"/>
  <c r="O35" i="10" s="1"/>
  <c r="J41" i="20"/>
  <c r="C19" i="29"/>
  <c r="J44" i="31"/>
  <c r="D38" i="10"/>
  <c r="M38" i="10" s="1"/>
  <c r="D29" i="10"/>
  <c r="N29" i="10" s="1"/>
  <c r="O29" i="10" s="1"/>
  <c r="C17" i="15"/>
  <c r="O23" i="14"/>
  <c r="J41" i="19"/>
  <c r="J54" i="21"/>
  <c r="O19" i="24"/>
  <c r="D15" i="28"/>
  <c r="N43" i="25"/>
  <c r="O43" i="25" s="1"/>
  <c r="J43" i="25"/>
  <c r="N49" i="28"/>
  <c r="O49" i="28" s="1"/>
  <c r="J21" i="30"/>
  <c r="N21" i="30"/>
  <c r="O21" i="30" s="1"/>
  <c r="D39" i="14"/>
  <c r="M39" i="14" s="1"/>
  <c r="D29" i="14"/>
  <c r="N29" i="14" s="1"/>
  <c r="O29" i="14" s="1"/>
  <c r="D17" i="27"/>
  <c r="O21" i="32"/>
  <c r="D33" i="29"/>
  <c r="N33" i="29" s="1"/>
  <c r="O33" i="29" s="1"/>
  <c r="D36" i="29"/>
  <c r="N36" i="29" s="1"/>
  <c r="O36" i="29" s="1"/>
  <c r="D40" i="29"/>
  <c r="M40" i="29" s="1"/>
  <c r="O40" i="29" s="1"/>
  <c r="J47" i="32"/>
  <c r="D28" i="30"/>
  <c r="N28" i="30" s="1"/>
  <c r="O28" i="30" s="1"/>
  <c r="D22" i="30"/>
  <c r="N22" i="30" s="1"/>
  <c r="J41" i="25"/>
  <c r="O21" i="31"/>
  <c r="D19" i="20"/>
  <c r="D19" i="19"/>
  <c r="D19" i="27"/>
  <c r="D14" i="21"/>
  <c r="D44" i="21" s="1"/>
  <c r="D17" i="21"/>
  <c r="D15" i="29"/>
  <c r="D17" i="29"/>
  <c r="D15" i="20"/>
  <c r="D16" i="14"/>
  <c r="D24" i="14" s="1"/>
  <c r="N24" i="14" s="1"/>
  <c r="D16" i="21"/>
  <c r="D58" i="21" s="1"/>
  <c r="N58" i="21" s="1"/>
  <c r="O58" i="21" s="1"/>
  <c r="D36" i="9" l="1"/>
  <c r="D44" i="9"/>
  <c r="N44" i="9" s="1"/>
  <c r="O44" i="9" s="1"/>
  <c r="D35" i="29"/>
  <c r="N35" i="29" s="1"/>
  <c r="O35" i="29" s="1"/>
  <c r="D33" i="9"/>
  <c r="N33" i="9" s="1"/>
  <c r="O33" i="9" s="1"/>
  <c r="D28" i="31"/>
  <c r="N28" i="31" s="1"/>
  <c r="O28" i="31" s="1"/>
  <c r="D42" i="29"/>
  <c r="N42" i="29" s="1"/>
  <c r="O42" i="29" s="1"/>
  <c r="D39" i="29"/>
  <c r="D53" i="9"/>
  <c r="N53" i="9" s="1"/>
  <c r="O53" i="9" s="1"/>
  <c r="D35" i="17"/>
  <c r="L35" i="17" s="1"/>
  <c r="O35" i="17" s="1"/>
  <c r="D40" i="14"/>
  <c r="N40" i="14" s="1"/>
  <c r="O40" i="14" s="1"/>
  <c r="D48" i="17"/>
  <c r="L48" i="17" s="1"/>
  <c r="O48" i="17" s="1"/>
  <c r="D49" i="14"/>
  <c r="N49" i="14" s="1"/>
  <c r="O49" i="14" s="1"/>
  <c r="D40" i="31"/>
  <c r="N40" i="31" s="1"/>
  <c r="O40" i="31" s="1"/>
  <c r="D51" i="14"/>
  <c r="D32" i="14"/>
  <c r="N32" i="14" s="1"/>
  <c r="O32" i="14" s="1"/>
  <c r="D16" i="29"/>
  <c r="D26" i="29" s="1"/>
  <c r="D50" i="14"/>
  <c r="N50" i="14" s="1"/>
  <c r="O50" i="14" s="1"/>
  <c r="D31" i="14"/>
  <c r="I15" i="14"/>
  <c r="D45" i="34"/>
  <c r="M45" i="34" s="1"/>
  <c r="O45" i="34" s="1"/>
  <c r="D28" i="34"/>
  <c r="D42" i="37"/>
  <c r="D28" i="37"/>
  <c r="D14" i="29"/>
  <c r="D43" i="29" s="1"/>
  <c r="N43" i="29" s="1"/>
  <c r="O43" i="29" s="1"/>
  <c r="D45" i="35"/>
  <c r="M45" i="35" s="1"/>
  <c r="O45" i="35" s="1"/>
  <c r="D28" i="35"/>
  <c r="N41" i="5"/>
  <c r="O41" i="5" s="1"/>
  <c r="J43" i="10"/>
  <c r="N46" i="5"/>
  <c r="O46" i="5" s="1"/>
  <c r="L45" i="5"/>
  <c r="O45" i="5" s="1"/>
  <c r="N36" i="9"/>
  <c r="O36" i="9" s="1"/>
  <c r="N49" i="18"/>
  <c r="O49" i="18" s="1"/>
  <c r="L34" i="8"/>
  <c r="O34" i="8" s="1"/>
  <c r="L38" i="6"/>
  <c r="O38" i="6" s="1"/>
  <c r="L52" i="6"/>
  <c r="O52" i="6" s="1"/>
  <c r="L32" i="8"/>
  <c r="O32" i="8" s="1"/>
  <c r="N45" i="8"/>
  <c r="O45" i="8" s="1"/>
  <c r="L33" i="8"/>
  <c r="O33" i="8" s="1"/>
  <c r="L46" i="4"/>
  <c r="O46" i="4" s="1"/>
  <c r="L52" i="7"/>
  <c r="O52" i="7" s="1"/>
  <c r="N51" i="14"/>
  <c r="O51" i="14" s="1"/>
  <c r="N47" i="4"/>
  <c r="O47" i="4" s="1"/>
  <c r="L39" i="7"/>
  <c r="N33" i="6"/>
  <c r="O33" i="6" s="1"/>
  <c r="J51" i="6"/>
  <c r="N49" i="13"/>
  <c r="O49" i="13" s="1"/>
  <c r="L42" i="34"/>
  <c r="O42" i="34" s="1"/>
  <c r="N53" i="36"/>
  <c r="O53" i="36" s="1"/>
  <c r="L35" i="8"/>
  <c r="O35" i="8" s="1"/>
  <c r="L35" i="13"/>
  <c r="O35" i="13" s="1"/>
  <c r="L48" i="14"/>
  <c r="O48" i="14" s="1"/>
  <c r="L36" i="18"/>
  <c r="O36" i="18" s="1"/>
  <c r="L41" i="20"/>
  <c r="O41" i="20" s="1"/>
  <c r="L32" i="12"/>
  <c r="O32" i="12" s="1"/>
  <c r="L36" i="14"/>
  <c r="O36" i="14" s="1"/>
  <c r="L34" i="16"/>
  <c r="O34" i="16" s="1"/>
  <c r="L41" i="19"/>
  <c r="O41" i="19" s="1"/>
  <c r="L40" i="21"/>
  <c r="N44" i="25"/>
  <c r="O44" i="25" s="1"/>
  <c r="N28" i="26"/>
  <c r="O28" i="26" s="1"/>
  <c r="N30" i="32"/>
  <c r="O30" i="32" s="1"/>
  <c r="M44" i="35"/>
  <c r="L40" i="36"/>
  <c r="O40" i="36" s="1"/>
  <c r="L55" i="19"/>
  <c r="O55" i="19" s="1"/>
  <c r="L55" i="35"/>
  <c r="O55" i="35" s="1"/>
  <c r="L47" i="10"/>
  <c r="O47" i="10" s="1"/>
  <c r="N26" i="24"/>
  <c r="O26" i="24" s="1"/>
  <c r="L31" i="12"/>
  <c r="O31" i="12" s="1"/>
  <c r="L35" i="14"/>
  <c r="O35" i="14" s="1"/>
  <c r="L35" i="16"/>
  <c r="L40" i="19"/>
  <c r="O40" i="19" s="1"/>
  <c r="L55" i="20"/>
  <c r="O55" i="20" s="1"/>
  <c r="L39" i="21"/>
  <c r="O39" i="21" s="1"/>
  <c r="L41" i="21"/>
  <c r="O41" i="21" s="1"/>
  <c r="L39" i="36"/>
  <c r="L46" i="12"/>
  <c r="O46" i="12" s="1"/>
  <c r="N27" i="23"/>
  <c r="O27" i="23" s="1"/>
  <c r="N52" i="31"/>
  <c r="O52" i="31" s="1"/>
  <c r="D34" i="22"/>
  <c r="N34" i="22" s="1"/>
  <c r="O34" i="22" s="1"/>
  <c r="D43" i="4"/>
  <c r="O43" i="4" s="1"/>
  <c r="D23" i="25"/>
  <c r="N23" i="25" s="1"/>
  <c r="O23" i="25" s="1"/>
  <c r="D47" i="8"/>
  <c r="N47" i="8" s="1"/>
  <c r="O47" i="8" s="1"/>
  <c r="D39" i="32"/>
  <c r="M39" i="32" s="1"/>
  <c r="M55" i="32" s="1"/>
  <c r="M57" i="32" s="1"/>
  <c r="O65" i="26"/>
  <c r="D51" i="10"/>
  <c r="N51" i="10" s="1"/>
  <c r="O51" i="10" s="1"/>
  <c r="D31" i="32"/>
  <c r="N31" i="32" s="1"/>
  <c r="O31" i="32" s="1"/>
  <c r="D44" i="20"/>
  <c r="M44" i="20" s="1"/>
  <c r="O44" i="20" s="1"/>
  <c r="D47" i="25"/>
  <c r="N47" i="25" s="1"/>
  <c r="O47" i="25" s="1"/>
  <c r="D37" i="25"/>
  <c r="N37" i="25" s="1"/>
  <c r="O37" i="25" s="1"/>
  <c r="D16" i="20"/>
  <c r="D27" i="20" s="1"/>
  <c r="D58" i="20"/>
  <c r="N58" i="20" s="1"/>
  <c r="O58" i="20" s="1"/>
  <c r="C18" i="20"/>
  <c r="D18" i="20" s="1"/>
  <c r="D39" i="15"/>
  <c r="M39" i="15" s="1"/>
  <c r="M55" i="15" s="1"/>
  <c r="M57" i="15" s="1"/>
  <c r="D46" i="20"/>
  <c r="N46" i="20" s="1"/>
  <c r="O46" i="20" s="1"/>
  <c r="D57" i="20"/>
  <c r="N57" i="20" s="1"/>
  <c r="O57" i="20" s="1"/>
  <c r="D56" i="20"/>
  <c r="N56" i="20" s="1"/>
  <c r="O56" i="20" s="1"/>
  <c r="D39" i="10"/>
  <c r="N39" i="10" s="1"/>
  <c r="O39" i="10" s="1"/>
  <c r="D50" i="22"/>
  <c r="N50" i="22" s="1"/>
  <c r="O50" i="22" s="1"/>
  <c r="D42" i="22"/>
  <c r="N42" i="22" s="1"/>
  <c r="O42" i="22" s="1"/>
  <c r="D35" i="20"/>
  <c r="D36" i="25"/>
  <c r="M36" i="25" s="1"/>
  <c r="O36" i="25" s="1"/>
  <c r="D48" i="11"/>
  <c r="L48" i="11" s="1"/>
  <c r="O48" i="11" s="1"/>
  <c r="D32" i="15"/>
  <c r="N32" i="15" s="1"/>
  <c r="O32" i="15" s="1"/>
  <c r="D38" i="32"/>
  <c r="N38" i="32" s="1"/>
  <c r="O38" i="32" s="1"/>
  <c r="D40" i="15"/>
  <c r="N40" i="15" s="1"/>
  <c r="O40" i="15" s="1"/>
  <c r="D49" i="15"/>
  <c r="N49" i="15" s="1"/>
  <c r="O49" i="15" s="1"/>
  <c r="D40" i="32"/>
  <c r="N40" i="32" s="1"/>
  <c r="O40" i="32" s="1"/>
  <c r="D40" i="22"/>
  <c r="M40" i="22" s="1"/>
  <c r="M53" i="22" s="1"/>
  <c r="M55" i="22" s="1"/>
  <c r="D37" i="20"/>
  <c r="N37" i="20" s="1"/>
  <c r="O37" i="20" s="1"/>
  <c r="N34" i="20"/>
  <c r="O34" i="20" s="1"/>
  <c r="D45" i="32"/>
  <c r="O45" i="32" s="1"/>
  <c r="D46" i="25"/>
  <c r="N46" i="25" s="1"/>
  <c r="O46" i="25" s="1"/>
  <c r="O63" i="22"/>
  <c r="D36" i="20"/>
  <c r="N36" i="20" s="1"/>
  <c r="O36" i="20" s="1"/>
  <c r="D43" i="20"/>
  <c r="C18" i="27"/>
  <c r="D18" i="27" s="1"/>
  <c r="D29" i="27" s="1"/>
  <c r="N29" i="27" s="1"/>
  <c r="O29" i="27" s="1"/>
  <c r="I15" i="20"/>
  <c r="D43" i="37"/>
  <c r="N43" i="37" s="1"/>
  <c r="O43" i="37" s="1"/>
  <c r="D50" i="37"/>
  <c r="N50" i="37" s="1"/>
  <c r="O50" i="37" s="1"/>
  <c r="D40" i="37"/>
  <c r="N40" i="37" s="1"/>
  <c r="O40" i="37" s="1"/>
  <c r="D41" i="37"/>
  <c r="D43" i="38"/>
  <c r="N43" i="38" s="1"/>
  <c r="O43" i="38" s="1"/>
  <c r="D50" i="38"/>
  <c r="N50" i="38" s="1"/>
  <c r="O50" i="38" s="1"/>
  <c r="D34" i="38"/>
  <c r="D35" i="38" s="1"/>
  <c r="D51" i="38"/>
  <c r="N51" i="38" s="1"/>
  <c r="O51" i="38" s="1"/>
  <c r="D36" i="38"/>
  <c r="N36" i="38" s="1"/>
  <c r="O36" i="38" s="1"/>
  <c r="D52" i="38"/>
  <c r="N52" i="38" s="1"/>
  <c r="O52" i="38" s="1"/>
  <c r="D37" i="38"/>
  <c r="N37" i="38" s="1"/>
  <c r="O37" i="38" s="1"/>
  <c r="D40" i="38"/>
  <c r="D41" i="38"/>
  <c r="M41" i="38" s="1"/>
  <c r="D34" i="37"/>
  <c r="D35" i="37" s="1"/>
  <c r="N35" i="37" s="1"/>
  <c r="O35" i="37" s="1"/>
  <c r="D32" i="17"/>
  <c r="N32" i="17" s="1"/>
  <c r="O32" i="17" s="1"/>
  <c r="D52" i="37"/>
  <c r="D36" i="37"/>
  <c r="D38" i="37" s="1"/>
  <c r="D38" i="17"/>
  <c r="D51" i="37"/>
  <c r="D44" i="37"/>
  <c r="D44" i="38"/>
  <c r="D42" i="38"/>
  <c r="D29" i="20"/>
  <c r="N29" i="20" s="1"/>
  <c r="O29" i="20" s="1"/>
  <c r="D41" i="28"/>
  <c r="M41" i="28" s="1"/>
  <c r="O41" i="28" s="1"/>
  <c r="C18" i="19"/>
  <c r="D18" i="19" s="1"/>
  <c r="D29" i="19" s="1"/>
  <c r="N29" i="19" s="1"/>
  <c r="O29" i="19" s="1"/>
  <c r="D16" i="35"/>
  <c r="D59" i="35" s="1"/>
  <c r="N59" i="35" s="1"/>
  <c r="O59" i="35" s="1"/>
  <c r="D34" i="29"/>
  <c r="N34" i="29" s="1"/>
  <c r="O34" i="29" s="1"/>
  <c r="I15" i="15"/>
  <c r="D50" i="21"/>
  <c r="O50" i="21" s="1"/>
  <c r="D30" i="14"/>
  <c r="D34" i="21"/>
  <c r="D51" i="21" s="1"/>
  <c r="O51" i="21" s="1"/>
  <c r="D35" i="24"/>
  <c r="N35" i="24" s="1"/>
  <c r="O35" i="24" s="1"/>
  <c r="D31" i="24"/>
  <c r="N31" i="24" s="1"/>
  <c r="O31" i="24" s="1"/>
  <c r="I15" i="36"/>
  <c r="I15" i="19"/>
  <c r="J49" i="38"/>
  <c r="J49" i="27"/>
  <c r="J47" i="31"/>
  <c r="J44" i="5"/>
  <c r="N47" i="22"/>
  <c r="O47" i="22" s="1"/>
  <c r="M44" i="21"/>
  <c r="O44" i="21" s="1"/>
  <c r="D28" i="11"/>
  <c r="N28" i="11" s="1"/>
  <c r="O28" i="11" s="1"/>
  <c r="D32" i="6"/>
  <c r="N32" i="6" s="1"/>
  <c r="O32" i="6" s="1"/>
  <c r="D22" i="13"/>
  <c r="N22" i="13" s="1"/>
  <c r="D29" i="4"/>
  <c r="N29" i="4" s="1"/>
  <c r="O29" i="4" s="1"/>
  <c r="D42" i="5"/>
  <c r="O42" i="5" s="1"/>
  <c r="D27" i="12"/>
  <c r="N27" i="12" s="1"/>
  <c r="O27" i="12" s="1"/>
  <c r="D25" i="5"/>
  <c r="N25" i="5" s="1"/>
  <c r="O25" i="5" s="1"/>
  <c r="D34" i="6"/>
  <c r="N34" i="6" s="1"/>
  <c r="O34" i="6" s="1"/>
  <c r="D37" i="8"/>
  <c r="M37" i="8" s="1"/>
  <c r="O37" i="8" s="1"/>
  <c r="D20" i="8"/>
  <c r="N20" i="8" s="1"/>
  <c r="O20" i="8" s="1"/>
  <c r="O21" i="8" s="1"/>
  <c r="D30" i="8"/>
  <c r="N30" i="8" s="1"/>
  <c r="O30" i="8" s="1"/>
  <c r="D36" i="6"/>
  <c r="N36" i="6" s="1"/>
  <c r="O36" i="6" s="1"/>
  <c r="D48" i="12"/>
  <c r="N48" i="12" s="1"/>
  <c r="O48" i="12" s="1"/>
  <c r="D39" i="8"/>
  <c r="N39" i="8" s="1"/>
  <c r="O39" i="8" s="1"/>
  <c r="D28" i="8"/>
  <c r="N28" i="8" s="1"/>
  <c r="O28" i="8" s="1"/>
  <c r="D27" i="8"/>
  <c r="N27" i="8" s="1"/>
  <c r="O27" i="8" s="1"/>
  <c r="D49" i="8"/>
  <c r="N49" i="8" s="1"/>
  <c r="O49" i="8" s="1"/>
  <c r="L34" i="12"/>
  <c r="O34" i="12" s="1"/>
  <c r="D26" i="5"/>
  <c r="N26" i="5" s="1"/>
  <c r="O26" i="5" s="1"/>
  <c r="D52" i="16"/>
  <c r="N52" i="16" s="1"/>
  <c r="O52" i="16" s="1"/>
  <c r="D28" i="5"/>
  <c r="N28" i="5" s="1"/>
  <c r="O28" i="5" s="1"/>
  <c r="D26" i="12"/>
  <c r="D44" i="6"/>
  <c r="N44" i="6" s="1"/>
  <c r="O44" i="6" s="1"/>
  <c r="D30" i="5"/>
  <c r="N30" i="5" s="1"/>
  <c r="O30" i="5" s="1"/>
  <c r="D28" i="12"/>
  <c r="N28" i="12" s="1"/>
  <c r="O28" i="12" s="1"/>
  <c r="D45" i="6"/>
  <c r="N45" i="6" s="1"/>
  <c r="O45" i="6" s="1"/>
  <c r="D29" i="8"/>
  <c r="N29" i="8" s="1"/>
  <c r="O29" i="8" s="1"/>
  <c r="D25" i="12"/>
  <c r="D35" i="6"/>
  <c r="N35" i="6" s="1"/>
  <c r="O35" i="6" s="1"/>
  <c r="N42" i="15"/>
  <c r="O42" i="15" s="1"/>
  <c r="D20" i="12"/>
  <c r="N20" i="12" s="1"/>
  <c r="N21" i="12" s="1"/>
  <c r="D39" i="12" s="1"/>
  <c r="N39" i="12" s="1"/>
  <c r="O39" i="12" s="1"/>
  <c r="D27" i="13"/>
  <c r="N27" i="13" s="1"/>
  <c r="O27" i="13" s="1"/>
  <c r="D37" i="12"/>
  <c r="N37" i="12" s="1"/>
  <c r="O37" i="12" s="1"/>
  <c r="D53" i="6"/>
  <c r="N53" i="6" s="1"/>
  <c r="O53" i="6" s="1"/>
  <c r="N27" i="6"/>
  <c r="D46" i="6" s="1"/>
  <c r="N46" i="6" s="1"/>
  <c r="O46" i="6" s="1"/>
  <c r="D37" i="21"/>
  <c r="N37" i="21" s="1"/>
  <c r="O37" i="21" s="1"/>
  <c r="D36" i="12"/>
  <c r="M36" i="12" s="1"/>
  <c r="O36" i="12" s="1"/>
  <c r="D26" i="8"/>
  <c r="N26" i="8" s="1"/>
  <c r="O26" i="8" s="1"/>
  <c r="D43" i="6"/>
  <c r="M43" i="6" s="1"/>
  <c r="M58" i="6" s="1"/>
  <c r="M60" i="6" s="1"/>
  <c r="D49" i="12"/>
  <c r="N49" i="12" s="1"/>
  <c r="O49" i="12" s="1"/>
  <c r="D25" i="8"/>
  <c r="N25" i="8" s="1"/>
  <c r="O25" i="8" s="1"/>
  <c r="D31" i="6"/>
  <c r="N31" i="6" s="1"/>
  <c r="O31" i="6" s="1"/>
  <c r="D49" i="6"/>
  <c r="O49" i="6" s="1"/>
  <c r="D16" i="19"/>
  <c r="D27" i="19" s="1"/>
  <c r="D43" i="8"/>
  <c r="O43" i="8" s="1"/>
  <c r="D35" i="36"/>
  <c r="N35" i="36" s="1"/>
  <c r="O35" i="36" s="1"/>
  <c r="O20" i="12"/>
  <c r="O21" i="12" s="1"/>
  <c r="D56" i="19"/>
  <c r="N56" i="19" s="1"/>
  <c r="O56" i="19" s="1"/>
  <c r="D48" i="13"/>
  <c r="L48" i="13" s="1"/>
  <c r="O48" i="13" s="1"/>
  <c r="M39" i="17"/>
  <c r="O39" i="17" s="1"/>
  <c r="M43" i="21"/>
  <c r="O43" i="21" s="1"/>
  <c r="J34" i="12"/>
  <c r="L40" i="3"/>
  <c r="O40" i="3" s="1"/>
  <c r="L41" i="36"/>
  <c r="O41" i="36" s="1"/>
  <c r="L41" i="6"/>
  <c r="O41" i="6" s="1"/>
  <c r="L37" i="14"/>
  <c r="O37" i="14" s="1"/>
  <c r="L41" i="7"/>
  <c r="O41" i="7" s="1"/>
  <c r="L41" i="9"/>
  <c r="O41" i="9" s="1"/>
  <c r="L42" i="35"/>
  <c r="O42" i="35" s="1"/>
  <c r="J43" i="14"/>
  <c r="J49" i="36"/>
  <c r="J46" i="39"/>
  <c r="J47" i="38"/>
  <c r="J50" i="34"/>
  <c r="J44" i="11"/>
  <c r="N45" i="22"/>
  <c r="O45" i="22" s="1"/>
  <c r="J42" i="4"/>
  <c r="N39" i="24"/>
  <c r="O39" i="24" s="1"/>
  <c r="D17" i="36"/>
  <c r="M55" i="14"/>
  <c r="M57" i="14" s="1"/>
  <c r="O39" i="14"/>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N50" i="13" s="1"/>
  <c r="O50" i="13" s="1"/>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D40" i="28"/>
  <c r="N40" i="28" s="1"/>
  <c r="O40" i="2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2" i="30"/>
  <c r="N52" i="30" s="1"/>
  <c r="O52" i="30" s="1"/>
  <c r="D51" i="30"/>
  <c r="N51" i="30" s="1"/>
  <c r="O51" i="30" s="1"/>
  <c r="O39" i="32"/>
  <c r="D29" i="30"/>
  <c r="N29" i="30" s="1"/>
  <c r="O29" i="30" s="1"/>
  <c r="D48" i="18"/>
  <c r="L48" i="18" s="1"/>
  <c r="O48" i="18" s="1"/>
  <c r="D24" i="4"/>
  <c r="N24" i="4" s="1"/>
  <c r="O24" i="4" s="1"/>
  <c r="D22" i="31"/>
  <c r="N22" i="31" s="1"/>
  <c r="O22" i="31" s="1"/>
  <c r="O23" i="31" s="1"/>
  <c r="D28" i="27"/>
  <c r="N28" i="27" s="1"/>
  <c r="D15" i="19"/>
  <c r="D28" i="19"/>
  <c r="D47" i="19" s="1"/>
  <c r="N47" i="19" s="1"/>
  <c r="I25" i="21"/>
  <c r="N25" i="21" s="1"/>
  <c r="O25" i="21" s="1"/>
  <c r="D27" i="21"/>
  <c r="N27" i="21" s="1"/>
  <c r="O27" i="21" s="1"/>
  <c r="I15" i="28"/>
  <c r="I15" i="27"/>
  <c r="D18" i="21"/>
  <c r="D28" i="21" s="1"/>
  <c r="N28" i="21" s="1"/>
  <c r="O28" i="21" s="1"/>
  <c r="D14" i="15"/>
  <c r="O40" i="22"/>
  <c r="L55" i="15"/>
  <c r="L57" i="15" s="1"/>
  <c r="O64" i="15" s="1"/>
  <c r="O35" i="15"/>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N51" i="28" s="1"/>
  <c r="O51" i="28" s="1"/>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O22" i="17" s="1"/>
  <c r="O23" i="17" s="1"/>
  <c r="D49" i="17"/>
  <c r="N49" i="17" s="1"/>
  <c r="O49" i="17" s="1"/>
  <c r="D22" i="25"/>
  <c r="N22" i="25" s="1"/>
  <c r="D38" i="31"/>
  <c r="N38" i="31" s="1"/>
  <c r="O38" i="31" s="1"/>
  <c r="D35" i="25"/>
  <c r="D28" i="17"/>
  <c r="N28" i="17" s="1"/>
  <c r="O28" i="17" s="1"/>
  <c r="D50" i="17"/>
  <c r="N50" i="17" s="1"/>
  <c r="O50" i="17" s="1"/>
  <c r="D50" i="31"/>
  <c r="N50" i="31" s="1"/>
  <c r="O50" i="31" s="1"/>
  <c r="D50" i="28"/>
  <c r="N50" i="28" s="1"/>
  <c r="O50" i="28" s="1"/>
  <c r="D31" i="25"/>
  <c r="N31" i="25" s="1"/>
  <c r="O31" i="25" s="1"/>
  <c r="N41" i="15"/>
  <c r="O41" i="15" s="1"/>
  <c r="D26" i="21"/>
  <c r="D37" i="29"/>
  <c r="N37" i="29" s="1"/>
  <c r="O37" i="29" s="1"/>
  <c r="D35" i="28"/>
  <c r="N35" i="28" s="1"/>
  <c r="O35" i="28" s="1"/>
  <c r="O56" i="24"/>
  <c r="D44" i="24"/>
  <c r="N44" i="24" s="1"/>
  <c r="O44" i="24" s="1"/>
  <c r="N34" i="19"/>
  <c r="O34" i="19" s="1"/>
  <c r="D30" i="17"/>
  <c r="N30" i="17" s="1"/>
  <c r="O30" i="17" s="1"/>
  <c r="D52" i="17"/>
  <c r="N52" i="17" s="1"/>
  <c r="O52" i="17" s="1"/>
  <c r="D31" i="31"/>
  <c r="N31" i="31" s="1"/>
  <c r="O31" i="31" s="1"/>
  <c r="O38" i="10"/>
  <c r="M54" i="10"/>
  <c r="M56" i="10" s="1"/>
  <c r="D44" i="7"/>
  <c r="N44" i="7" s="1"/>
  <c r="O44" i="7" s="1"/>
  <c r="D34" i="7"/>
  <c r="N34" i="7" s="1"/>
  <c r="O34" i="7" s="1"/>
  <c r="D43" i="7"/>
  <c r="M43" i="7" s="1"/>
  <c r="D49" i="7"/>
  <c r="O49" i="7" s="1"/>
  <c r="D33" i="7"/>
  <c r="N33" i="7" s="1"/>
  <c r="O33" i="7" s="1"/>
  <c r="D36" i="7"/>
  <c r="N36" i="7" s="1"/>
  <c r="O36" i="7" s="1"/>
  <c r="D32" i="7"/>
  <c r="N32" i="7" s="1"/>
  <c r="O32" i="7" s="1"/>
  <c r="D37" i="7"/>
  <c r="N37" i="7" s="1"/>
  <c r="O37" i="7" s="1"/>
  <c r="D45" i="26"/>
  <c r="O45" i="26" s="1"/>
  <c r="O63" i="7"/>
  <c r="D40" i="26"/>
  <c r="N40" i="26" s="1"/>
  <c r="O40" i="26" s="1"/>
  <c r="D26" i="7"/>
  <c r="N26" i="7" s="1"/>
  <c r="D32" i="26"/>
  <c r="N32" i="26" s="1"/>
  <c r="O32" i="26" s="1"/>
  <c r="D44" i="14"/>
  <c r="O44" i="14" s="1"/>
  <c r="D50" i="26"/>
  <c r="N50" i="26" s="1"/>
  <c r="O50" i="26" s="1"/>
  <c r="D27" i="26"/>
  <c r="N27" i="26" s="1"/>
  <c r="O27" i="26" s="1"/>
  <c r="D30" i="26"/>
  <c r="N30" i="26" s="1"/>
  <c r="O30" i="26" s="1"/>
  <c r="D42" i="36"/>
  <c r="D51" i="26"/>
  <c r="N51" i="26" s="1"/>
  <c r="O51" i="26" s="1"/>
  <c r="D34" i="13"/>
  <c r="L34" i="13" s="1"/>
  <c r="O34" i="13" s="1"/>
  <c r="D22" i="26"/>
  <c r="N22" i="26" s="1"/>
  <c r="O22" i="26" s="1"/>
  <c r="O23" i="26" s="1"/>
  <c r="D29" i="26"/>
  <c r="N29" i="26" s="1"/>
  <c r="O29" i="26" s="1"/>
  <c r="D37" i="13"/>
  <c r="L37" i="13" s="1"/>
  <c r="O37" i="13" s="1"/>
  <c r="D38" i="26"/>
  <c r="D31" i="26"/>
  <c r="N31" i="26" s="1"/>
  <c r="O31" i="26" s="1"/>
  <c r="D39" i="26"/>
  <c r="M39" i="26" s="1"/>
  <c r="D52" i="26"/>
  <c r="N52" i="26" s="1"/>
  <c r="O52" i="26" s="1"/>
  <c r="D49" i="26"/>
  <c r="N49" i="26" s="1"/>
  <c r="O49" i="26" s="1"/>
  <c r="N57" i="19"/>
  <c r="O57" i="19" s="1"/>
  <c r="I38" i="30"/>
  <c r="J38" i="30" s="1"/>
  <c r="N38" i="30" s="1"/>
  <c r="O38" i="30" s="1"/>
  <c r="I40" i="38"/>
  <c r="J40" i="38" s="1"/>
  <c r="I38" i="14"/>
  <c r="J38" i="14" s="1"/>
  <c r="I35" i="25"/>
  <c r="J35" i="25" s="1"/>
  <c r="I42" i="36"/>
  <c r="J42" i="36" s="1"/>
  <c r="N35" i="12"/>
  <c r="O35" i="12" s="1"/>
  <c r="I38" i="11"/>
  <c r="J38" i="11" s="1"/>
  <c r="I38" i="16"/>
  <c r="J38" i="16" s="1"/>
  <c r="I38" i="18"/>
  <c r="J38" i="18" s="1"/>
  <c r="I38" i="26"/>
  <c r="J38" i="26" s="1"/>
  <c r="I40" i="37"/>
  <c r="J40" i="37" s="1"/>
  <c r="I39" i="39"/>
  <c r="J39" i="39" s="1"/>
  <c r="I37" i="10"/>
  <c r="J37" i="10" s="1"/>
  <c r="I38" i="13"/>
  <c r="J38" i="13" s="1"/>
  <c r="N38" i="14"/>
  <c r="O38" i="14" s="1"/>
  <c r="I38" i="17"/>
  <c r="J38" i="17" s="1"/>
  <c r="I40" i="27"/>
  <c r="J40" i="27" s="1"/>
  <c r="N40" i="27" s="1"/>
  <c r="O40" i="27" s="1"/>
  <c r="I43" i="34"/>
  <c r="J43" i="34" s="1"/>
  <c r="N43" i="34" s="1"/>
  <c r="O43" i="34" s="1"/>
  <c r="I43" i="35"/>
  <c r="J43" i="35" s="1"/>
  <c r="N42" i="21"/>
  <c r="O42" i="21" s="1"/>
  <c r="I43" i="19"/>
  <c r="J43" i="19" s="1"/>
  <c r="I43" i="20"/>
  <c r="J43" i="20" s="1"/>
  <c r="I39" i="29"/>
  <c r="J39" i="29" s="1"/>
  <c r="N39" i="29" s="1"/>
  <c r="O39" i="29" s="1"/>
  <c r="N23" i="30"/>
  <c r="O22" i="30"/>
  <c r="O23" i="30" s="1"/>
  <c r="O65" i="27"/>
  <c r="D51" i="27"/>
  <c r="N51" i="27" s="1"/>
  <c r="O51" i="27" s="1"/>
  <c r="D52" i="27"/>
  <c r="N52" i="27" s="1"/>
  <c r="O52" i="27" s="1"/>
  <c r="D16" i="27"/>
  <c r="D27" i="27" s="1"/>
  <c r="D59" i="20"/>
  <c r="N59" i="20" s="1"/>
  <c r="O59" i="20" s="1"/>
  <c r="C18" i="38"/>
  <c r="D18" i="38" s="1"/>
  <c r="D31" i="1"/>
  <c r="D50" i="6"/>
  <c r="N50" i="6" s="1"/>
  <c r="O50" i="6" s="1"/>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O35" i="16"/>
  <c r="D38" i="15"/>
  <c r="N38" i="15" s="1"/>
  <c r="O38" i="15" s="1"/>
  <c r="D29" i="15"/>
  <c r="D30" i="15"/>
  <c r="D50" i="15"/>
  <c r="N50" i="15" s="1"/>
  <c r="O50" i="15" s="1"/>
  <c r="D31" i="15"/>
  <c r="N31" i="15" s="1"/>
  <c r="O31" i="15" s="1"/>
  <c r="D51" i="15"/>
  <c r="N51" i="15" s="1"/>
  <c r="O51" i="15" s="1"/>
  <c r="N31" i="14"/>
  <c r="O31" i="14" s="1"/>
  <c r="D33" i="14"/>
  <c r="N33" i="14" s="1"/>
  <c r="O33"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D47" i="35"/>
  <c r="N47" i="35" s="1"/>
  <c r="O47" i="35" s="1"/>
  <c r="D14" i="20"/>
  <c r="D28" i="20" s="1"/>
  <c r="N28" i="20" s="1"/>
  <c r="G31" i="4"/>
  <c r="C10" i="4"/>
  <c r="G33" i="4"/>
  <c r="J33" i="4" s="1"/>
  <c r="G32" i="4"/>
  <c r="O24" i="14"/>
  <c r="O25" i="14" s="1"/>
  <c r="N25" i="14"/>
  <c r="O39" i="18"/>
  <c r="M55" i="18"/>
  <c r="M57" i="18" s="1"/>
  <c r="O39" i="9"/>
  <c r="O34" i="10"/>
  <c r="L54" i="10"/>
  <c r="L56" i="10" s="1"/>
  <c r="O64" i="10" s="1"/>
  <c r="O34" i="11"/>
  <c r="O40" i="21"/>
  <c r="O22" i="13"/>
  <c r="O23" i="13" s="1"/>
  <c r="N23" i="13"/>
  <c r="D46" i="15"/>
  <c r="O33" i="5"/>
  <c r="L51" i="5"/>
  <c r="L53" i="5" s="1"/>
  <c r="O60" i="5" s="1"/>
  <c r="D41" i="15"/>
  <c r="N46" i="15"/>
  <c r="O46" i="15" s="1"/>
  <c r="O24" i="15"/>
  <c r="O25" i="15" s="1"/>
  <c r="D52" i="15"/>
  <c r="N52" i="15" s="1"/>
  <c r="O52" i="15" s="1"/>
  <c r="D34" i="15"/>
  <c r="N34" i="15" s="1"/>
  <c r="O34" i="15" s="1"/>
  <c r="D47" i="6"/>
  <c r="N47" i="6" s="1"/>
  <c r="O47" i="6" s="1"/>
  <c r="D37" i="6"/>
  <c r="N37" i="6" s="1"/>
  <c r="O37" i="6" s="1"/>
  <c r="D49" i="39"/>
  <c r="N49" i="39" s="1"/>
  <c r="O49" i="39" s="1"/>
  <c r="O64" i="39"/>
  <c r="D42" i="39"/>
  <c r="N42" i="39" s="1"/>
  <c r="O42" i="39" s="1"/>
  <c r="D40" i="39"/>
  <c r="M40" i="39" s="1"/>
  <c r="O40" i="39" s="1"/>
  <c r="D36" i="39"/>
  <c r="N36" i="39" s="1"/>
  <c r="O36" i="39" s="1"/>
  <c r="D27" i="18"/>
  <c r="N27" i="18" s="1"/>
  <c r="D30" i="18"/>
  <c r="N30" i="18" s="1"/>
  <c r="O30" i="18" s="1"/>
  <c r="D38" i="18"/>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D16" i="38"/>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s="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D56" i="34"/>
  <c r="N56" i="34" s="1"/>
  <c r="O56" i="34" s="1"/>
  <c r="D35" i="34"/>
  <c r="D46" i="34"/>
  <c r="D37" i="36"/>
  <c r="N37" i="36" s="1"/>
  <c r="O37" i="36" s="1"/>
  <c r="O65" i="37"/>
  <c r="I15" i="37"/>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22"/>
  <c r="N35" i="22" s="1"/>
  <c r="O35" i="22" s="1"/>
  <c r="D37" i="22"/>
  <c r="N37" i="22" s="1"/>
  <c r="O37" i="22" s="1"/>
  <c r="D31" i="22"/>
  <c r="N31" i="22" s="1"/>
  <c r="N20" i="5"/>
  <c r="O20" i="5" s="1"/>
  <c r="O21" i="5" s="1"/>
  <c r="I15" i="38"/>
  <c r="N20" i="24"/>
  <c r="O20" i="24" s="1"/>
  <c r="O21" i="24" s="1"/>
  <c r="C18" i="37"/>
  <c r="D18" i="37" s="1"/>
  <c r="C18" i="28"/>
  <c r="D18" i="28" s="1"/>
  <c r="D29" i="28" s="1"/>
  <c r="N29" i="28" s="1"/>
  <c r="O29" i="28" s="1"/>
  <c r="C18" i="35"/>
  <c r="D18" i="35" s="1"/>
  <c r="D29" i="35" s="1"/>
  <c r="N29" i="35" s="1"/>
  <c r="O29" i="35" s="1"/>
  <c r="D57" i="36"/>
  <c r="N57" i="36" s="1"/>
  <c r="O57" i="36" s="1"/>
  <c r="D45" i="36"/>
  <c r="N45" i="36" s="1"/>
  <c r="O45" i="36" s="1"/>
  <c r="D43" i="36"/>
  <c r="M43" i="36" s="1"/>
  <c r="O43" i="36" s="1"/>
  <c r="O27" i="9"/>
  <c r="D41" i="29"/>
  <c r="M41" i="29" s="1"/>
  <c r="D42" i="27"/>
  <c r="M42" i="27" s="1"/>
  <c r="I15" i="34"/>
  <c r="I25" i="29"/>
  <c r="D14" i="28"/>
  <c r="D45" i="19"/>
  <c r="M45" i="19" s="1"/>
  <c r="I15" i="35"/>
  <c r="N37" i="37"/>
  <c r="O37" i="37" s="1"/>
  <c r="M41" i="37"/>
  <c r="J49" i="37"/>
  <c r="N52" i="37"/>
  <c r="O52" i="37" s="1"/>
  <c r="O26" i="38"/>
  <c r="N40" i="38"/>
  <c r="O40" i="38" s="1"/>
  <c r="D14" i="39"/>
  <c r="D16" i="37"/>
  <c r="D33" i="39"/>
  <c r="N33" i="39" s="1"/>
  <c r="N51" i="37"/>
  <c r="O51" i="37" s="1"/>
  <c r="O65" i="38"/>
  <c r="D51" i="39"/>
  <c r="N51" i="39" s="1"/>
  <c r="O51" i="39" s="1"/>
  <c r="D17" i="37"/>
  <c r="D15" i="38"/>
  <c r="M42" i="38" s="1"/>
  <c r="O42" i="38" s="1"/>
  <c r="N34" i="38"/>
  <c r="D50" i="39"/>
  <c r="N50" i="39" s="1"/>
  <c r="O50" i="39" s="1"/>
  <c r="D16" i="39"/>
  <c r="D35" i="39"/>
  <c r="N35" i="39" s="1"/>
  <c r="O35" i="39" s="1"/>
  <c r="D39" i="39"/>
  <c r="D15" i="37"/>
  <c r="M42" i="37" s="1"/>
  <c r="O42" i="37" s="1"/>
  <c r="O39" i="36"/>
  <c r="D14" i="36"/>
  <c r="L54" i="36"/>
  <c r="O54" i="36" s="1"/>
  <c r="D56" i="36"/>
  <c r="N56" i="36" s="1"/>
  <c r="O56" i="36" s="1"/>
  <c r="D16" i="36"/>
  <c r="D55" i="36"/>
  <c r="N55" i="36" s="1"/>
  <c r="O55" i="36" s="1"/>
  <c r="O40" i="35"/>
  <c r="O44" i="35"/>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N21" i="8" l="1"/>
  <c r="D40" i="8" s="1"/>
  <c r="N40" i="8" s="1"/>
  <c r="O40" i="8" s="1"/>
  <c r="M55" i="17"/>
  <c r="M57" i="17" s="1"/>
  <c r="N23" i="17"/>
  <c r="L58" i="6"/>
  <c r="L60" i="6" s="1"/>
  <c r="O68" i="6" s="1"/>
  <c r="M52" i="8"/>
  <c r="M54" i="8" s="1"/>
  <c r="N38" i="17"/>
  <c r="O38" i="17" s="1"/>
  <c r="L55" i="14"/>
  <c r="L57" i="14" s="1"/>
  <c r="O64" i="14" s="1"/>
  <c r="L52" i="8"/>
  <c r="L54" i="8" s="1"/>
  <c r="O62" i="8" s="1"/>
  <c r="D27" i="35"/>
  <c r="L62" i="20"/>
  <c r="L64" i="20" s="1"/>
  <c r="O71" i="20" s="1"/>
  <c r="D38" i="38"/>
  <c r="D52" i="29"/>
  <c r="N52" i="29" s="1"/>
  <c r="O52" i="29" s="1"/>
  <c r="D44" i="36"/>
  <c r="M44" i="36" s="1"/>
  <c r="D27" i="36"/>
  <c r="D27" i="29"/>
  <c r="N27" i="29" s="1"/>
  <c r="O27" i="29" s="1"/>
  <c r="D18" i="29"/>
  <c r="D28" i="29" s="1"/>
  <c r="N28" i="29" s="1"/>
  <c r="O28" i="29" s="1"/>
  <c r="L53" i="12"/>
  <c r="L55" i="12" s="1"/>
  <c r="L61" i="21"/>
  <c r="L63" i="21" s="1"/>
  <c r="O70" i="21" s="1"/>
  <c r="N35" i="25"/>
  <c r="O35" i="25" s="1"/>
  <c r="L62" i="19"/>
  <c r="L64" i="19" s="1"/>
  <c r="O71" i="19" s="1"/>
  <c r="N38" i="18"/>
  <c r="O38" i="18" s="1"/>
  <c r="D38" i="22"/>
  <c r="N38" i="22" s="1"/>
  <c r="O38" i="22" s="1"/>
  <c r="O43" i="6"/>
  <c r="O58" i="6" s="1"/>
  <c r="O60" i="6" s="1"/>
  <c r="O65" i="6" s="1"/>
  <c r="D38" i="20"/>
  <c r="N38" i="20" s="1"/>
  <c r="O38" i="20" s="1"/>
  <c r="L58" i="7"/>
  <c r="L60" i="7" s="1"/>
  <c r="O68" i="7" s="1"/>
  <c r="M50" i="25"/>
  <c r="M52" i="25" s="1"/>
  <c r="O39" i="15"/>
  <c r="N23" i="31"/>
  <c r="D43" i="31" s="1"/>
  <c r="N43" i="31" s="1"/>
  <c r="O43" i="31" s="1"/>
  <c r="D18" i="39"/>
  <c r="D28" i="39" s="1"/>
  <c r="N28" i="39" s="1"/>
  <c r="O28" i="39" s="1"/>
  <c r="D41" i="39"/>
  <c r="D27" i="39"/>
  <c r="D43" i="39" s="1"/>
  <c r="N43" i="20"/>
  <c r="O43" i="20" s="1"/>
  <c r="D34" i="36"/>
  <c r="D51" i="36" s="1"/>
  <c r="O51" i="36" s="1"/>
  <c r="N34" i="37"/>
  <c r="O34" i="37" s="1"/>
  <c r="D52" i="20"/>
  <c r="O52" i="20" s="1"/>
  <c r="N35" i="20"/>
  <c r="O35" i="20" s="1"/>
  <c r="D53" i="37"/>
  <c r="D27" i="37"/>
  <c r="L57" i="3"/>
  <c r="L59" i="3" s="1"/>
  <c r="O67" i="3" s="1"/>
  <c r="D27" i="38"/>
  <c r="D53" i="38"/>
  <c r="N53" i="38" s="1"/>
  <c r="O53" i="38" s="1"/>
  <c r="D29" i="38"/>
  <c r="N29" i="38" s="1"/>
  <c r="O29" i="38" s="1"/>
  <c r="D29" i="37"/>
  <c r="N29" i="37" s="1"/>
  <c r="O29" i="37" s="1"/>
  <c r="N28" i="19"/>
  <c r="N30" i="19" s="1"/>
  <c r="D46" i="21"/>
  <c r="N46" i="21" s="1"/>
  <c r="O46" i="21" s="1"/>
  <c r="J25" i="21"/>
  <c r="N35" i="38"/>
  <c r="O35" i="38" s="1"/>
  <c r="D45" i="14"/>
  <c r="O45" i="14" s="1"/>
  <c r="N30" i="14"/>
  <c r="O30" i="14" s="1"/>
  <c r="L62" i="35"/>
  <c r="L64" i="35" s="1"/>
  <c r="O71" i="35" s="1"/>
  <c r="D34" i="39"/>
  <c r="N34" i="39" s="1"/>
  <c r="O34" i="39" s="1"/>
  <c r="M53" i="12"/>
  <c r="M55" i="12" s="1"/>
  <c r="D35" i="35"/>
  <c r="N34" i="21"/>
  <c r="O34" i="21" s="1"/>
  <c r="N29" i="21"/>
  <c r="D48" i="21" s="1"/>
  <c r="D59" i="19"/>
  <c r="N59" i="19" s="1"/>
  <c r="O59" i="19" s="1"/>
  <c r="D43" i="12"/>
  <c r="O43" i="12" s="1"/>
  <c r="N26" i="12"/>
  <c r="O26" i="12" s="1"/>
  <c r="D30" i="12"/>
  <c r="N30" i="12" s="1"/>
  <c r="O30" i="12" s="1"/>
  <c r="N25" i="12"/>
  <c r="O25" i="12" s="1"/>
  <c r="D42" i="12"/>
  <c r="O42" i="12" s="1"/>
  <c r="N38" i="13"/>
  <c r="O38" i="13" s="1"/>
  <c r="D29" i="12"/>
  <c r="N29" i="12" s="1"/>
  <c r="O29" i="12" s="1"/>
  <c r="M61" i="21"/>
  <c r="M63" i="21" s="1"/>
  <c r="D44" i="22"/>
  <c r="N44" i="22" s="1"/>
  <c r="O44" i="22" s="1"/>
  <c r="D46" i="22"/>
  <c r="N46" i="22" s="1"/>
  <c r="O46" i="22" s="1"/>
  <c r="D40" i="12"/>
  <c r="N40" i="12" s="1"/>
  <c r="O40" i="12" s="1"/>
  <c r="D44" i="12"/>
  <c r="N44" i="12" s="1"/>
  <c r="O44" i="12" s="1"/>
  <c r="O26" i="22"/>
  <c r="O27" i="22" s="1"/>
  <c r="L55" i="16"/>
  <c r="L57" i="16" s="1"/>
  <c r="O65" i="16" s="1"/>
  <c r="O39" i="13"/>
  <c r="O39" i="31"/>
  <c r="L58" i="9"/>
  <c r="L60" i="9" s="1"/>
  <c r="O68" i="9" s="1"/>
  <c r="L33" i="4"/>
  <c r="O33" i="4" s="1"/>
  <c r="N23" i="26"/>
  <c r="D46" i="26" s="1"/>
  <c r="N46" i="26" s="1"/>
  <c r="O46" i="26" s="1"/>
  <c r="L55" i="11"/>
  <c r="L57" i="11" s="1"/>
  <c r="O65" i="11" s="1"/>
  <c r="L55" i="13"/>
  <c r="L57" i="13" s="1"/>
  <c r="O65" i="13" s="1"/>
  <c r="O42" i="3"/>
  <c r="M57" i="3"/>
  <c r="M59" i="3" s="1"/>
  <c r="D41" i="8"/>
  <c r="N41" i="8" s="1"/>
  <c r="O41" i="8" s="1"/>
  <c r="D44" i="8"/>
  <c r="N44" i="8" s="1"/>
  <c r="O44" i="8" s="1"/>
  <c r="O39" i="30"/>
  <c r="N28" i="9"/>
  <c r="D47" i="9" s="1"/>
  <c r="N47" i="9" s="1"/>
  <c r="O47" i="9" s="1"/>
  <c r="O37" i="4"/>
  <c r="M52" i="4"/>
  <c r="M54" i="4" s="1"/>
  <c r="O28" i="9"/>
  <c r="D44" i="27"/>
  <c r="N44" i="27" s="1"/>
  <c r="O44" i="27" s="1"/>
  <c r="D45" i="20"/>
  <c r="M45" i="20" s="1"/>
  <c r="O45" i="20" s="1"/>
  <c r="D53" i="28"/>
  <c r="N53" i="28" s="1"/>
  <c r="O53" i="28" s="1"/>
  <c r="D42" i="31"/>
  <c r="N42" i="31" s="1"/>
  <c r="O42" i="31" s="1"/>
  <c r="D43" i="22"/>
  <c r="N43" i="22" s="1"/>
  <c r="O43" i="2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N38" i="38"/>
  <c r="O38" i="38" s="1"/>
  <c r="N29" i="15"/>
  <c r="O29" i="15" s="1"/>
  <c r="D44" i="15"/>
  <c r="O44" i="15" s="1"/>
  <c r="N37" i="19"/>
  <c r="O37" i="19" s="1"/>
  <c r="D38" i="19"/>
  <c r="N38" i="19" s="1"/>
  <c r="O38" i="19" s="1"/>
  <c r="D33" i="15"/>
  <c r="N33" i="15" s="1"/>
  <c r="O33" i="15" s="1"/>
  <c r="N33" i="36"/>
  <c r="O33" i="36" s="1"/>
  <c r="N30" i="15"/>
  <c r="O30" i="15" s="1"/>
  <c r="D45" i="15"/>
  <c r="O45" i="15" s="1"/>
  <c r="D43" i="30"/>
  <c r="N43" i="30" s="1"/>
  <c r="O43" i="30" s="1"/>
  <c r="D33" i="30"/>
  <c r="N33" i="30" s="1"/>
  <c r="D42" i="30"/>
  <c r="N42" i="30" s="1"/>
  <c r="O42" i="30" s="1"/>
  <c r="D46" i="30"/>
  <c r="N46" i="30" s="1"/>
  <c r="O46" i="30" s="1"/>
  <c r="D47" i="20"/>
  <c r="N47" i="20" s="1"/>
  <c r="O47" i="20" s="1"/>
  <c r="N21" i="24"/>
  <c r="D40" i="24" s="1"/>
  <c r="N40" i="24" s="1"/>
  <c r="O40" i="24" s="1"/>
  <c r="L32" i="4"/>
  <c r="O32" i="4" s="1"/>
  <c r="J32" i="4"/>
  <c r="L31" i="4"/>
  <c r="O31" i="4" s="1"/>
  <c r="J31" i="4"/>
  <c r="M62" i="35"/>
  <c r="M64" i="35" s="1"/>
  <c r="O22" i="18"/>
  <c r="O23" i="18" s="1"/>
  <c r="N23" i="18"/>
  <c r="O27" i="18"/>
  <c r="O31" i="22"/>
  <c r="O39" i="16"/>
  <c r="M55" i="16"/>
  <c r="M57" i="16" s="1"/>
  <c r="O34" i="18"/>
  <c r="L55" i="18"/>
  <c r="L57" i="18" s="1"/>
  <c r="O65" i="18" s="1"/>
  <c r="O22" i="16"/>
  <c r="O23" i="16" s="1"/>
  <c r="N23" i="16"/>
  <c r="O35" i="31"/>
  <c r="L55" i="31"/>
  <c r="L57" i="31" s="1"/>
  <c r="O65" i="31" s="1"/>
  <c r="O27" i="10"/>
  <c r="N28" i="35"/>
  <c r="N30" i="35" s="1"/>
  <c r="O27" i="1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33" i="17"/>
  <c r="N33" i="17" s="1"/>
  <c r="D46" i="17"/>
  <c r="N46" i="17" s="1"/>
  <c r="O46" i="17" s="1"/>
  <c r="D42" i="17"/>
  <c r="N42" i="17" s="1"/>
  <c r="O42" i="17" s="1"/>
  <c r="D42" i="26"/>
  <c r="N42" i="26" s="1"/>
  <c r="O42" i="26" s="1"/>
  <c r="N35" i="34"/>
  <c r="O35" i="34" s="1"/>
  <c r="D52" i="34"/>
  <c r="N58" i="6"/>
  <c r="N60" i="6" s="1"/>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N44" i="38"/>
  <c r="O44" i="38" s="1"/>
  <c r="D42" i="28"/>
  <c r="M42" i="28" s="1"/>
  <c r="D28" i="28"/>
  <c r="J25" i="29"/>
  <c r="N25" i="29"/>
  <c r="O47" i="19"/>
  <c r="N47" i="21"/>
  <c r="O47" i="21" s="1"/>
  <c r="O28" i="19"/>
  <c r="M56" i="27"/>
  <c r="M58" i="27" s="1"/>
  <c r="O42" i="27"/>
  <c r="O29" i="21"/>
  <c r="O45" i="19"/>
  <c r="M62" i="19"/>
  <c r="M64" i="19" s="1"/>
  <c r="N30" i="27"/>
  <c r="O28" i="27"/>
  <c r="M62" i="20"/>
  <c r="M64" i="20" s="1"/>
  <c r="O41" i="29"/>
  <c r="M55" i="29"/>
  <c r="M57" i="29" s="1"/>
  <c r="O28" i="20"/>
  <c r="N30" i="20"/>
  <c r="D26" i="39"/>
  <c r="D52" i="39"/>
  <c r="N52" i="39" s="1"/>
  <c r="O52" i="39" s="1"/>
  <c r="N28" i="37"/>
  <c r="N44" i="37"/>
  <c r="O44" i="37" s="1"/>
  <c r="O33" i="39"/>
  <c r="O41" i="38"/>
  <c r="M56" i="38"/>
  <c r="M58" i="38" s="1"/>
  <c r="O34" i="38"/>
  <c r="N38" i="37"/>
  <c r="O38" i="37" s="1"/>
  <c r="N36" i="37"/>
  <c r="O36" i="37" s="1"/>
  <c r="O41" i="37"/>
  <c r="M56" i="37"/>
  <c r="M58" i="37" s="1"/>
  <c r="N43" i="39"/>
  <c r="O43" i="39" s="1"/>
  <c r="I25" i="39"/>
  <c r="M41" i="39"/>
  <c r="N27" i="39"/>
  <c r="O27" i="39" s="1"/>
  <c r="L61" i="36"/>
  <c r="L63" i="36" s="1"/>
  <c r="O70" i="36" s="1"/>
  <c r="I25" i="36"/>
  <c r="D26" i="36"/>
  <c r="D58" i="36"/>
  <c r="N58" i="36" s="1"/>
  <c r="O58" i="36" s="1"/>
  <c r="D18" i="36"/>
  <c r="N37" i="35"/>
  <c r="O37" i="35" s="1"/>
  <c r="D38" i="35"/>
  <c r="N38" i="35" s="1"/>
  <c r="O38" i="35" s="1"/>
  <c r="D38" i="34"/>
  <c r="N38" i="34" s="1"/>
  <c r="O38" i="34" s="1"/>
  <c r="N36" i="34"/>
  <c r="O36" i="34" s="1"/>
  <c r="O44" i="34"/>
  <c r="M62" i="34"/>
  <c r="M64" i="34" s="1"/>
  <c r="D27" i="34"/>
  <c r="D59" i="34"/>
  <c r="N59" i="34" s="1"/>
  <c r="O59" i="34" s="1"/>
  <c r="N28" i="34"/>
  <c r="D47" i="34"/>
  <c r="N47" i="34" s="1"/>
  <c r="O47" i="34" s="1"/>
  <c r="N34" i="36" l="1"/>
  <c r="O34" i="36" s="1"/>
  <c r="D33" i="31"/>
  <c r="N33" i="31" s="1"/>
  <c r="O33" i="31" s="1"/>
  <c r="D46" i="31"/>
  <c r="N46" i="31" s="1"/>
  <c r="O46" i="31" s="1"/>
  <c r="D31" i="8"/>
  <c r="N31" i="8" s="1"/>
  <c r="O31" i="8" s="1"/>
  <c r="O52" i="8" s="1"/>
  <c r="O54" i="8" s="1"/>
  <c r="O61" i="8" s="1"/>
  <c r="D47" i="21"/>
  <c r="D38" i="21"/>
  <c r="N38" i="21" s="1"/>
  <c r="O38" i="21" s="1"/>
  <c r="N52" i="21"/>
  <c r="O52" i="21" s="1"/>
  <c r="D52" i="21"/>
  <c r="D43" i="26"/>
  <c r="N43" i="26" s="1"/>
  <c r="O43" i="26" s="1"/>
  <c r="D33" i="26"/>
  <c r="N33" i="26" s="1"/>
  <c r="D46" i="9"/>
  <c r="N46" i="9" s="1"/>
  <c r="O46" i="9" s="1"/>
  <c r="D52" i="35"/>
  <c r="O52" i="35" s="1"/>
  <c r="N35" i="35"/>
  <c r="O35" i="35" s="1"/>
  <c r="O67" i="6"/>
  <c r="O53" i="12"/>
  <c r="O58" i="12" s="1"/>
  <c r="D38" i="24"/>
  <c r="N38" i="24" s="1"/>
  <c r="O38" i="24" s="1"/>
  <c r="N48" i="21"/>
  <c r="O48" i="21" s="1"/>
  <c r="D50" i="9"/>
  <c r="N50" i="9" s="1"/>
  <c r="O50" i="9" s="1"/>
  <c r="D38" i="9"/>
  <c r="N38" i="9" s="1"/>
  <c r="O38" i="9" s="1"/>
  <c r="N53" i="12"/>
  <c r="N55" i="12" s="1"/>
  <c r="O55" i="31"/>
  <c r="O60" i="31" s="1"/>
  <c r="N53" i="22"/>
  <c r="N55" i="22" s="1"/>
  <c r="D30" i="24"/>
  <c r="N30" i="24" s="1"/>
  <c r="O30" i="24" s="1"/>
  <c r="O53" i="22"/>
  <c r="O55" i="22" s="1"/>
  <c r="O60" i="22" s="1"/>
  <c r="D37" i="24"/>
  <c r="N37" i="24" s="1"/>
  <c r="O37" i="24" s="1"/>
  <c r="D32" i="24"/>
  <c r="N32" i="24" s="1"/>
  <c r="O32" i="24" s="1"/>
  <c r="N55" i="31"/>
  <c r="N57" i="31" s="1"/>
  <c r="L52" i="4"/>
  <c r="L54" i="4" s="1"/>
  <c r="O61" i="4" s="1"/>
  <c r="O55" i="15"/>
  <c r="O59" i="15" s="1"/>
  <c r="D50" i="7"/>
  <c r="N50" i="7" s="1"/>
  <c r="O50" i="7" s="1"/>
  <c r="D46" i="7"/>
  <c r="N46" i="7" s="1"/>
  <c r="O46" i="7" s="1"/>
  <c r="D38" i="7"/>
  <c r="N38" i="7" s="1"/>
  <c r="D47" i="7"/>
  <c r="N47" i="7" s="1"/>
  <c r="O47" i="7"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O62" i="22"/>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N55" i="13"/>
  <c r="N57" i="13" s="1"/>
  <c r="O33" i="13"/>
  <c r="O55" i="13" s="1"/>
  <c r="D45" i="10"/>
  <c r="N45" i="10" s="1"/>
  <c r="O45" i="10" s="1"/>
  <c r="D41" i="10"/>
  <c r="N41" i="10" s="1"/>
  <c r="O41" i="10" s="1"/>
  <c r="D42" i="10"/>
  <c r="N42" i="10" s="1"/>
  <c r="O42" i="10" s="1"/>
  <c r="D33" i="10"/>
  <c r="N33" i="10" s="1"/>
  <c r="N55" i="17"/>
  <c r="N57" i="17" s="1"/>
  <c r="O33" i="17"/>
  <c r="O55" i="17" s="1"/>
  <c r="O33" i="26"/>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49" i="19"/>
  <c r="O49" i="19" s="1"/>
  <c r="D48" i="19"/>
  <c r="D53" i="19"/>
  <c r="N53" i="19"/>
  <c r="O53" i="19" s="1"/>
  <c r="N48" i="19"/>
  <c r="D49" i="19"/>
  <c r="D39" i="19"/>
  <c r="O25" i="29"/>
  <c r="N29" i="29"/>
  <c r="D45" i="27"/>
  <c r="D48" i="27"/>
  <c r="D39" i="27"/>
  <c r="N39" i="27" s="1"/>
  <c r="N45" i="27"/>
  <c r="O45" i="27" s="1"/>
  <c r="N46" i="27"/>
  <c r="O46" i="27" s="1"/>
  <c r="N48" i="27"/>
  <c r="O48" i="27" s="1"/>
  <c r="D46" i="27"/>
  <c r="N28" i="28"/>
  <c r="D44" i="28"/>
  <c r="N44" i="28" s="1"/>
  <c r="O44" i="28" s="1"/>
  <c r="O30" i="20"/>
  <c r="O30" i="19"/>
  <c r="D39" i="20"/>
  <c r="N39" i="20" s="1"/>
  <c r="N48" i="20"/>
  <c r="O48" i="20" s="1"/>
  <c r="D49" i="20"/>
  <c r="N49" i="20"/>
  <c r="O49" i="20" s="1"/>
  <c r="D53" i="20"/>
  <c r="N53" i="20"/>
  <c r="O53" i="20" s="1"/>
  <c r="D48" i="20"/>
  <c r="M56" i="28"/>
  <c r="M58" i="28" s="1"/>
  <c r="O42" i="28"/>
  <c r="N25" i="39"/>
  <c r="J25" i="39"/>
  <c r="N30" i="37"/>
  <c r="D39" i="37" s="1"/>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N52" i="8" l="1"/>
  <c r="N54" i="8" s="1"/>
  <c r="O55" i="26"/>
  <c r="O60" i="26" s="1"/>
  <c r="N55" i="26"/>
  <c r="N57" i="26" s="1"/>
  <c r="O58" i="9"/>
  <c r="O60" i="9" s="1"/>
  <c r="O65" i="9" s="1"/>
  <c r="O55" i="12"/>
  <c r="O60" i="12" s="1"/>
  <c r="D48" i="37"/>
  <c r="D46" i="37"/>
  <c r="D45" i="37"/>
  <c r="N53" i="37"/>
  <c r="O53" i="37" s="1"/>
  <c r="N61" i="21"/>
  <c r="N63" i="21" s="1"/>
  <c r="N58" i="9"/>
  <c r="N60" i="9" s="1"/>
  <c r="O61" i="21"/>
  <c r="O65" i="21" s="1"/>
  <c r="O57" i="15"/>
  <c r="O61" i="15" s="1"/>
  <c r="O63" i="15" s="1"/>
  <c r="N47" i="24"/>
  <c r="N49" i="24" s="1"/>
  <c r="O57" i="31"/>
  <c r="O62" i="31" s="1"/>
  <c r="O62" i="12"/>
  <c r="O57" i="8"/>
  <c r="O59" i="8" s="1"/>
  <c r="O47" i="24"/>
  <c r="O49" i="24" s="1"/>
  <c r="O55" i="24" s="1"/>
  <c r="N30" i="38"/>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33" i="11"/>
  <c r="O55" i="11" s="1"/>
  <c r="N55" i="11"/>
  <c r="N57" i="11" s="1"/>
  <c r="O33" i="16"/>
  <c r="O55" i="16" s="1"/>
  <c r="N55" i="16"/>
  <c r="N57" i="16" s="1"/>
  <c r="O34" i="25"/>
  <c r="O50" i="25" s="1"/>
  <c r="N50" i="25"/>
  <c r="N52" i="25" s="1"/>
  <c r="O64" i="31"/>
  <c r="O58" i="23"/>
  <c r="O60" i="23" s="1"/>
  <c r="O59" i="14"/>
  <c r="O57" i="14"/>
  <c r="O64" i="30"/>
  <c r="O29" i="29"/>
  <c r="D47" i="29"/>
  <c r="N47" i="29"/>
  <c r="O47" i="29" s="1"/>
  <c r="D44" i="29"/>
  <c r="N45" i="29"/>
  <c r="O45" i="29" s="1"/>
  <c r="D38" i="29"/>
  <c r="N38" i="29" s="1"/>
  <c r="D45" i="29"/>
  <c r="N44" i="29"/>
  <c r="O44" i="29" s="1"/>
  <c r="O28" i="28"/>
  <c r="N30" i="28"/>
  <c r="N62" i="20"/>
  <c r="N64" i="20" s="1"/>
  <c r="O39" i="20"/>
  <c r="O62" i="20" s="1"/>
  <c r="O66" i="20" s="1"/>
  <c r="O48" i="19"/>
  <c r="O62" i="19" s="1"/>
  <c r="O66" i="19" s="1"/>
  <c r="N62" i="19"/>
  <c r="N64" i="19" s="1"/>
  <c r="O39" i="27"/>
  <c r="O56" i="27" s="1"/>
  <c r="O60" i="27" s="1"/>
  <c r="N56" i="27"/>
  <c r="N58" i="27" s="1"/>
  <c r="O30" i="37"/>
  <c r="N48" i="37"/>
  <c r="O48" i="37" s="1"/>
  <c r="N39" i="37"/>
  <c r="N45" i="37"/>
  <c r="O45" i="37" s="1"/>
  <c r="N46" i="37"/>
  <c r="O46" i="37" s="1"/>
  <c r="O25" i="39"/>
  <c r="N29" i="39"/>
  <c r="O30" i="38"/>
  <c r="N29" i="36"/>
  <c r="O25" i="36"/>
  <c r="N62" i="35"/>
  <c r="N64" i="35" s="1"/>
  <c r="D49" i="34"/>
  <c r="D53" i="34"/>
  <c r="D39" i="34"/>
  <c r="N48" i="34"/>
  <c r="N49" i="34"/>
  <c r="O49" i="34" s="1"/>
  <c r="N53" i="34"/>
  <c r="O53" i="34" s="1"/>
  <c r="D48" i="34"/>
  <c r="O30" i="34"/>
  <c r="O57" i="26" l="1"/>
  <c r="O51" i="24"/>
  <c r="O53" i="24" s="1"/>
  <c r="O67" i="9"/>
  <c r="D48" i="38"/>
  <c r="D45" i="38"/>
  <c r="D46" i="38"/>
  <c r="D39" i="38"/>
  <c r="N39" i="38" s="1"/>
  <c r="O39" i="38" s="1"/>
  <c r="N46" i="38"/>
  <c r="O46" i="38" s="1"/>
  <c r="O63" i="21"/>
  <c r="O67" i="21" s="1"/>
  <c r="O69" i="21" s="1"/>
  <c r="O55" i="5"/>
  <c r="O57" i="5" s="1"/>
  <c r="N45" i="38"/>
  <c r="O45" i="38" s="1"/>
  <c r="N48" i="38"/>
  <c r="O48" i="38" s="1"/>
  <c r="O64" i="3"/>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56" i="38" l="1"/>
  <c r="O60" i="38" s="1"/>
  <c r="N56" i="38"/>
  <c r="N58" i="38" s="1"/>
  <c r="O62" i="32"/>
  <c r="O63" i="10"/>
  <c r="O61" i="10"/>
  <c r="O62" i="11"/>
  <c r="O64" i="11"/>
  <c r="O62" i="16"/>
  <c r="O64" i="16"/>
  <c r="O57" i="25"/>
  <c r="O59" i="25"/>
  <c r="O62" i="18"/>
  <c r="O64" i="18"/>
  <c r="N56" i="28"/>
  <c r="N58" i="28" s="1"/>
  <c r="O39" i="28"/>
  <c r="O56" i="28" s="1"/>
  <c r="O60" i="28" s="1"/>
  <c r="O57" i="29"/>
  <c r="O61" i="29" s="1"/>
  <c r="O63" i="29" s="1"/>
  <c r="O58" i="37"/>
  <c r="O62" i="37" s="1"/>
  <c r="O64" i="37" s="1"/>
  <c r="O38" i="39"/>
  <c r="O55" i="39" s="1"/>
  <c r="O59" i="39" s="1"/>
  <c r="N55" i="39"/>
  <c r="N57" i="39" s="1"/>
  <c r="O38" i="36"/>
  <c r="O61" i="36" s="1"/>
  <c r="O65" i="36" s="1"/>
  <c r="N61" i="36"/>
  <c r="N63" i="36" s="1"/>
  <c r="O64" i="34"/>
  <c r="O68" i="34" s="1"/>
  <c r="O70" i="34" s="1"/>
  <c r="O58" i="38" l="1"/>
  <c r="O62" i="38" s="1"/>
  <c r="O64" i="38" s="1"/>
  <c r="O58" i="28"/>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<sst xmlns="http://schemas.openxmlformats.org/spreadsheetml/2006/main" count="5881" uniqueCount="323">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</sst>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78">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171" fontId="3" fillId="0" borderId="0" xfId="2" applyNumberFormat="1" applyFill="1" applyBorder="1"/>
    <xf numFmtId="183" fontId="3" fillId="0" borderId="0" xfId="2" applyNumberFormat="1" applyFill="1" applyBorder="1"/>
    <xf numFmtId="174" fontId="3" fillId="0" borderId="0" xfId="3" applyNumberFormat="1" applyFont="1" applyFill="1" applyBorder="1" applyAlignment="1">
      <alignment horizontal="right"/>
    </xf>
    <xf numFmtId="171" fontId="3" fillId="0" borderId="0" xfId="2" applyNumberFormat="1" applyFont="1" applyFill="1" applyBorder="1"/>
    <xf numFmtId="174" fontId="3" fillId="0" borderId="0" xfId="3" applyNumberFormat="1" applyFont="1" applyBorder="1" applyAlignment="1">
      <alignment horizont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6" fillId="0" borderId="0" xfId="0" applyFont="1" applyAlignment="1">
      <alignment horizontal="center"/>
    </xf>
    <xf numFmtId="170" fontId="3" fillId="0" borderId="0" xfId="0" applyNumberFormat="1" applyFont="1" applyAlignment="1">
      <alignment horizontal="center"/>
    </xf>
    <xf numFmtId="44" fontId="0" fillId="0" borderId="0" xfId="2" applyFont="1" applyFill="1" applyBorder="1" applyAlignment="1">
      <alignment horizontal="center" vertical="center"/>
    </xf>
    <xf numFmtId="44" fontId="0" fillId="0" borderId="0" xfId="0" applyNumberFormat="1" applyAlignment="1">
      <alignment horizontal="center" vertical="center"/>
    </xf>
    <xf numFmtId="187" fontId="3" fillId="5" borderId="4" xfId="2" applyNumberFormat="1" applyFill="1" applyBorder="1"/>
    <xf numFmtId="184" fontId="3" fillId="0" borderId="0" xfId="2" applyNumberFormat="1" applyFont="1" applyFill="1" applyBorder="1"/>
    <xf numFmtId="171" fontId="3" fillId="0" borderId="0" xfId="7" applyNumberFormat="1" applyFont="1" applyFill="1" applyBorder="1"/>
    <xf numFmtId="171" fontId="3" fillId="0" borderId="0" xfId="7" applyNumberFormat="1" applyFill="1" applyBorder="1"/>
    <xf numFmtId="0" fontId="47" fillId="0" borderId="0" xfId="0" applyFont="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4" fontId="0" fillId="0" borderId="0" xfId="0" applyNumberFormat="1" applyAlignment="1">
      <alignment horizontal="right"/>
    </xf>
    <xf numFmtId="0" fontId="3" fillId="0" borderId="0" xfId="0" applyFont="1" applyAlignment="1">
      <alignment horizontal="right"/>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Border="1"/>
    <xf numFmtId="170" fontId="3" fillId="0" borderId="0" xfId="9" applyNumberFormat="1" applyFill="1" applyBorder="1"/>
    <xf numFmtId="14" fontId="3" fillId="0" borderId="0" xfId="0" applyNumberFormat="1" applyFont="1"/>
    <xf numFmtId="170" fontId="3" fillId="0" borderId="0" xfId="3" applyNumberFormat="1" applyFont="1" applyFill="1" applyBorder="1" applyAlignment="1">
      <alignment horizontal="center"/>
    </xf>
    <xf numFmtId="7" fontId="3" fillId="0" borderId="4" xfId="0" applyNumberFormat="1" applyFont="1" applyBorder="1" applyAlignment="1">
      <alignment horizont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23" t="s">
        <v>0</v>
      </c>
      <c r="B1" s="424"/>
      <c r="C1" s="424"/>
      <c r="D1" s="424"/>
      <c r="E1" s="424"/>
      <c r="F1" s="424"/>
      <c r="G1" s="1"/>
      <c r="H1" s="1"/>
      <c r="I1" s="1"/>
      <c r="J1" s="1"/>
      <c r="K1" s="1"/>
      <c r="L1" s="1"/>
      <c r="M1" s="1"/>
      <c r="N1" s="1"/>
      <c r="O1" s="1"/>
    </row>
    <row r="2" spans="1:15" x14ac:dyDescent="0.2">
      <c r="A2" s="425" t="s">
        <v>1</v>
      </c>
      <c r="B2" s="426"/>
      <c r="C2" s="426"/>
      <c r="D2" s="426"/>
      <c r="E2" s="426"/>
      <c r="F2" s="426"/>
      <c r="G2" s="1" t="s">
        <v>2</v>
      </c>
      <c r="H2" s="1"/>
      <c r="I2" s="1"/>
      <c r="J2" s="1"/>
      <c r="K2" s="1"/>
      <c r="L2" s="1"/>
      <c r="M2" s="1" t="s">
        <v>2</v>
      </c>
      <c r="N2" s="1" t="s">
        <v>2</v>
      </c>
      <c r="O2" s="1" t="s">
        <v>2</v>
      </c>
    </row>
    <row r="3" spans="1:15" x14ac:dyDescent="0.2">
      <c r="A3" s="427" t="s">
        <v>3</v>
      </c>
      <c r="B3" s="427"/>
      <c r="C3" s="427"/>
      <c r="D3" s="427"/>
      <c r="E3" s="427"/>
      <c r="F3" s="427"/>
    </row>
    <row r="4" spans="1:15" x14ac:dyDescent="0.2">
      <c r="A4" s="2"/>
      <c r="B4" s="2"/>
      <c r="C4" s="2"/>
      <c r="D4" s="2"/>
      <c r="E4" s="2"/>
      <c r="F4" s="2"/>
    </row>
    <row r="5" spans="1:15" ht="65.25" customHeight="1" x14ac:dyDescent="0.2">
      <c r="A5" s="428" t="s">
        <v>4</v>
      </c>
      <c r="B5" s="428"/>
      <c r="C5" s="428"/>
      <c r="D5" s="428"/>
      <c r="E5" s="428"/>
      <c r="F5" s="428"/>
    </row>
    <row r="6" spans="1:15" x14ac:dyDescent="0.2">
      <c r="A6" s="2"/>
      <c r="B6" s="2"/>
      <c r="C6" s="2"/>
      <c r="D6" s="2"/>
      <c r="E6" s="2"/>
      <c r="F6" s="3"/>
      <c r="O6" t="s">
        <v>2</v>
      </c>
    </row>
    <row r="7" spans="1:15" x14ac:dyDescent="0.2">
      <c r="A7" s="2" t="s">
        <v>5</v>
      </c>
      <c r="B7" s="429"/>
      <c r="C7" s="430"/>
      <c r="D7" s="430"/>
      <c r="E7" s="431"/>
      <c r="F7" s="3"/>
      <c r="G7" s="4"/>
      <c r="H7" s="4"/>
      <c r="I7" s="4"/>
      <c r="J7" s="4"/>
      <c r="K7" s="4"/>
      <c r="L7" s="4"/>
    </row>
    <row r="8" spans="1:15" x14ac:dyDescent="0.2">
      <c r="A8" s="5" t="s">
        <v>6</v>
      </c>
      <c r="B8" s="432"/>
      <c r="C8" s="432"/>
      <c r="D8" s="6"/>
      <c r="E8" s="6"/>
      <c r="F8" s="6"/>
      <c r="G8" s="4"/>
      <c r="H8" s="4"/>
      <c r="I8" s="4"/>
      <c r="J8" s="4"/>
      <c r="K8" s="4"/>
      <c r="L8" s="4"/>
    </row>
    <row r="9" spans="1:15" x14ac:dyDescent="0.2">
      <c r="A9" s="5" t="s">
        <v>7</v>
      </c>
      <c r="B9" s="7">
        <v>11</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19" t="s">
        <v>11</v>
      </c>
      <c r="C12" s="420"/>
      <c r="D12" s="420"/>
      <c r="E12" s="420"/>
      <c r="F12" s="421"/>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22" t="s">
        <v>31</v>
      </c>
      <c r="B37" s="422"/>
      <c r="C37" s="422"/>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45981</v>
      </c>
      <c r="B6" s="76" t="s">
        <v>164</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-5.7597000000000004E-3</v>
      </c>
      <c r="H36" s="100"/>
      <c r="I36" s="100"/>
      <c r="J36" s="115">
        <f>SUM(G36:H36)</f>
        <v>-5.7597000000000004E-3</v>
      </c>
      <c r="K36" s="94" t="s">
        <v>85</v>
      </c>
      <c r="L36" s="89">
        <f>ROUND(D36*G36,2)</f>
        <v>0</v>
      </c>
      <c r="M36" s="89"/>
      <c r="N36" s="89"/>
      <c r="O36" s="89">
        <f t="shared" si="3"/>
        <v>0</v>
      </c>
      <c r="P36" s="92">
        <f>'Rider Rates'!$D$49</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2.1561400000000001E-2</v>
      </c>
      <c r="I38" s="100"/>
      <c r="J38" s="100">
        <f>SUM(G38:I38)</f>
        <v>2.1561400000000001E-2</v>
      </c>
      <c r="K38" s="94" t="s">
        <v>85</v>
      </c>
      <c r="L38" s="89"/>
      <c r="M38" s="89">
        <f>ROUND(D38*H38,2)</f>
        <v>0</v>
      </c>
      <c r="N38" s="116"/>
      <c r="O38" s="89">
        <f t="shared" si="3"/>
        <v>0</v>
      </c>
      <c r="P38" s="92">
        <f>'Rider Rates'!$D$58</f>
        <v>45929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3.5344300000000002E-2</v>
      </c>
      <c r="J41" s="119">
        <f t="shared" si="0"/>
        <v>3.5344300000000002E-2</v>
      </c>
      <c r="K41" s="94"/>
      <c r="L41" s="89"/>
      <c r="M41" s="89"/>
      <c r="N41" s="89">
        <f>ROUND(D41*I41,2)</f>
        <v>0.33</v>
      </c>
      <c r="O41" s="89">
        <f t="shared" si="2"/>
        <v>0.33</v>
      </c>
      <c r="P41" s="92">
        <f>'Rider Rates'!$D$87</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20.75</v>
      </c>
      <c r="J43" s="121">
        <f t="shared" si="0"/>
        <v>20.75</v>
      </c>
      <c r="K43" s="94"/>
      <c r="L43" s="89"/>
      <c r="M43" s="89"/>
      <c r="N43" s="89">
        <f>I43</f>
        <v>20.75</v>
      </c>
      <c r="O43" s="89">
        <f t="shared" si="2"/>
        <v>20.75</v>
      </c>
      <c r="P43" s="92">
        <f>'Rider Rates'!$D$93</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0.24516379999999999</v>
      </c>
      <c r="J45" s="119">
        <f t="shared" si="0"/>
        <v>0.24516379999999999</v>
      </c>
      <c r="K45" s="94"/>
      <c r="L45" s="89"/>
      <c r="M45" s="89"/>
      <c r="N45" s="89">
        <f>ROUND(D45*I45,2)</f>
        <v>2.2999999999999998</v>
      </c>
      <c r="O45" s="89">
        <f t="shared" si="2"/>
        <v>2.2999999999999998</v>
      </c>
      <c r="P45" s="92">
        <f>'Rider Rates'!$D$107</f>
        <v>45897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0.99</v>
      </c>
      <c r="J46" s="121">
        <f t="shared" si="0"/>
        <v>0.99</v>
      </c>
      <c r="K46" s="94"/>
      <c r="L46" s="89"/>
      <c r="M46" s="89"/>
      <c r="N46" s="125">
        <f>I46</f>
        <v>0.99</v>
      </c>
      <c r="O46" s="89">
        <f t="shared" si="2"/>
        <v>0.99</v>
      </c>
      <c r="P46" s="92">
        <f>'Rider Rates'!D123</f>
        <v>45958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25</v>
      </c>
      <c r="O54" s="105">
        <f>SUM(O27:O53)</f>
        <v>25</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34.4</v>
      </c>
      <c r="O56" s="140">
        <f>O23+O54</f>
        <v>34.4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34.4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34.4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45981</v>
      </c>
      <c r="B6" s="76" t="s">
        <v>168</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-5.7597000000000004E-3</v>
      </c>
      <c r="H37" s="100"/>
      <c r="I37" s="100"/>
      <c r="J37" s="115">
        <f>SUM(G37:H37)</f>
        <v>-5.7597000000000004E-3</v>
      </c>
      <c r="K37" s="94" t="s">
        <v>85</v>
      </c>
      <c r="L37" s="89">
        <f>ROUND(D37*G37,2)</f>
        <v>0</v>
      </c>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v>
      </c>
      <c r="O55" s="105">
        <f>SUM(O27:O54)</f>
        <v>25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34.4</v>
      </c>
      <c r="O57" s="140">
        <f>O23+O55</f>
        <v>34.4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34.4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34.4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172</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6">
        <f ca="1">TODAY()</f>
        <v>45981</v>
      </c>
      <c r="B5" s="55"/>
      <c r="C5" s="55"/>
      <c r="D5" s="55"/>
      <c r="E5" s="55"/>
      <c r="F5" s="55"/>
      <c r="G5" s="55"/>
      <c r="H5" s="55"/>
      <c r="I5" s="55"/>
      <c r="J5" s="55"/>
      <c r="K5" s="55"/>
      <c r="L5" s="55"/>
      <c r="M5" s="55"/>
      <c r="N5" s="55"/>
      <c r="O5" s="55"/>
      <c r="P5" s="55"/>
    </row>
    <row r="6" spans="1:30" x14ac:dyDescent="0.2">
      <c r="A6" s="453" t="s">
        <v>173</v>
      </c>
      <c r="B6" s="453"/>
      <c r="C6" s="453"/>
      <c r="D6" s="453"/>
      <c r="E6" s="453"/>
      <c r="F6" s="453"/>
      <c r="G6" s="453"/>
      <c r="H6" s="453"/>
      <c r="I6" s="453"/>
      <c r="J6" s="453"/>
      <c r="K6" s="453"/>
      <c r="L6" s="453"/>
      <c r="M6" s="453"/>
      <c r="N6" s="453"/>
      <c r="O6" s="453"/>
      <c r="P6" s="453"/>
      <c r="Q6" s="453"/>
    </row>
    <row r="7" spans="1:30" x14ac:dyDescent="0.2">
      <c r="A7" s="438" t="s">
        <v>2</v>
      </c>
      <c r="B7" s="438"/>
      <c r="C7" s="438"/>
      <c r="D7" s="438"/>
      <c r="E7" s="438"/>
      <c r="F7" s="438"/>
      <c r="G7" s="438"/>
      <c r="H7" s="438"/>
      <c r="I7" s="438"/>
      <c r="J7" s="438"/>
      <c r="K7" s="43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46" t="s">
        <v>71</v>
      </c>
      <c r="H17" s="447"/>
      <c r="I17" s="447"/>
      <c r="J17" s="448"/>
      <c r="K17" s="163"/>
      <c r="L17" s="449" t="s">
        <v>72</v>
      </c>
      <c r="M17" s="449"/>
      <c r="N17" s="449"/>
      <c r="O17" s="449"/>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-5.7597000000000004E-3</v>
      </c>
      <c r="H34" s="100"/>
      <c r="I34" s="100"/>
      <c r="J34" s="115">
        <f>SUM(G34:H34)</f>
        <v>-5.7597000000000004E-3</v>
      </c>
      <c r="K34" s="94" t="s">
        <v>85</v>
      </c>
      <c r="L34" s="89">
        <f>ROUND(D34*G34,2)</f>
        <v>0</v>
      </c>
      <c r="M34" s="89"/>
      <c r="N34" s="89"/>
      <c r="O34" s="89">
        <f t="shared" si="1"/>
        <v>0</v>
      </c>
      <c r="P34" s="92">
        <f>'Rider Rates'!$D$49</f>
        <v>45929</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1"/>
        <v>0</v>
      </c>
      <c r="P36" s="92">
        <f>'Rider Rates'!$D$58</f>
        <v>45929</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3.5344300000000002E-2</v>
      </c>
      <c r="J39" s="119">
        <f t="shared" si="0"/>
        <v>3.5344300000000002E-2</v>
      </c>
      <c r="K39" s="94"/>
      <c r="L39" s="89"/>
      <c r="M39" s="89"/>
      <c r="N39" s="89">
        <f>ROUND(D39*I39,2)</f>
        <v>0.33</v>
      </c>
      <c r="O39" s="89">
        <f>SUM(L39:N39)</f>
        <v>0.33</v>
      </c>
      <c r="P39" s="92">
        <f>'Rider Rates'!$D$87</f>
        <v>45929</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20.75</v>
      </c>
      <c r="J41" s="121">
        <f t="shared" si="0"/>
        <v>20.75</v>
      </c>
      <c r="K41" s="94"/>
      <c r="L41" s="89"/>
      <c r="M41" s="89"/>
      <c r="N41" s="89">
        <f>I41</f>
        <v>20.75</v>
      </c>
      <c r="O41" s="89">
        <f>SUM(L41:N41)</f>
        <v>20.75</v>
      </c>
      <c r="P41" s="92">
        <f>'Rider Rates'!$D$93</f>
        <v>45929</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0.24516379999999999</v>
      </c>
      <c r="J44" s="119">
        <f t="shared" si="0"/>
        <v>0.24516379999999999</v>
      </c>
      <c r="K44" s="94"/>
      <c r="L44" s="89"/>
      <c r="M44" s="89"/>
      <c r="N44" s="89">
        <f>ROUND(D44*I44,2)</f>
        <v>2.2999999999999998</v>
      </c>
      <c r="O44" s="89">
        <f t="shared" ref="O44:O49" si="2">SUM(L44:N44)</f>
        <v>2.2999999999999998</v>
      </c>
      <c r="P44" s="92">
        <f>'Rider Rates'!$D$107</f>
        <v>45897</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0.99</v>
      </c>
      <c r="J45" s="121">
        <f t="shared" si="0"/>
        <v>0.99</v>
      </c>
      <c r="K45" s="94"/>
      <c r="L45" s="89"/>
      <c r="M45" s="89"/>
      <c r="N45" s="125">
        <f>'Rider Rates'!B123</f>
        <v>0.99</v>
      </c>
      <c r="O45" s="89">
        <f t="shared" si="2"/>
        <v>0.99</v>
      </c>
      <c r="P45" s="92">
        <f>'Rider Rates'!D123</f>
        <v>45958</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25</v>
      </c>
      <c r="O53" s="105">
        <f>SUM(O25:O52)</f>
        <v>25</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34.4</v>
      </c>
      <c r="O55" s="140">
        <f>O21+O53</f>
        <v>34.4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34.4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34.4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45981</v>
      </c>
      <c r="B6" s="76" t="s">
        <v>168</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-5.7597000000000004E-3</v>
      </c>
      <c r="H37" s="100"/>
      <c r="I37" s="100"/>
      <c r="J37" s="115">
        <f>SUM(G37:H37)</f>
        <v>-5.7597000000000004E-3</v>
      </c>
      <c r="K37" s="94" t="s">
        <v>85</v>
      </c>
      <c r="L37" s="89">
        <f>ROUND(D37*G37,2)</f>
        <v>0</v>
      </c>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v>
      </c>
      <c r="O55" s="105">
        <f>SUM(O27:O54)</f>
        <v>25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34.4</v>
      </c>
      <c r="O57" s="140">
        <f>O23+O55</f>
        <v>34.4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34.4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34.4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6"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179</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180</v>
      </c>
      <c r="C6" s="56"/>
      <c r="D6" s="56"/>
      <c r="E6" s="56"/>
      <c r="F6" s="56"/>
      <c r="G6" s="56"/>
      <c r="H6" s="56"/>
      <c r="I6" s="56"/>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4" t="s">
        <v>2</v>
      </c>
      <c r="E18" s="454"/>
      <c r="F18" s="454"/>
      <c r="G18" s="454"/>
      <c r="H18" s="454"/>
      <c r="K18" s="158"/>
      <c r="L18" s="158"/>
      <c r="M18" s="158"/>
      <c r="N18" s="158"/>
      <c r="O18" s="188"/>
    </row>
    <row r="19" spans="1:30" x14ac:dyDescent="0.2">
      <c r="A19" s="158" t="s">
        <v>2</v>
      </c>
      <c r="B19" s="158"/>
      <c r="C19" s="210" t="s">
        <v>2</v>
      </c>
      <c r="D19" s="454" t="s">
        <v>2</v>
      </c>
      <c r="E19" s="454"/>
      <c r="F19" s="454"/>
      <c r="G19" s="454"/>
      <c r="H19" s="454"/>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6" t="s">
        <v>71</v>
      </c>
      <c r="H21" s="447"/>
      <c r="I21" s="447"/>
      <c r="J21" s="448"/>
      <c r="K21" s="163"/>
      <c r="L21" s="449" t="s">
        <v>72</v>
      </c>
      <c r="M21" s="449"/>
      <c r="N21" s="449"/>
      <c r="O21" s="449"/>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-5.7597000000000004E-3</v>
      </c>
      <c r="H37" s="100"/>
      <c r="I37" s="100"/>
      <c r="J37" s="115">
        <f>SUM(G37:H37)</f>
        <v>-5.7597000000000004E-3</v>
      </c>
      <c r="K37" s="94" t="s">
        <v>85</v>
      </c>
      <c r="L37" s="89">
        <f>ROUND(D37*G37,2)</f>
        <v>0</v>
      </c>
      <c r="M37" s="89"/>
      <c r="N37" s="89"/>
      <c r="O37" s="89">
        <f t="shared" si="0"/>
        <v>0</v>
      </c>
      <c r="P37" s="92">
        <f>'Rider Rates'!$D$49</f>
        <v>45929</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2.1561400000000001E-2</v>
      </c>
      <c r="I39" s="100"/>
      <c r="J39" s="100">
        <f>SUM(G39:I39)</f>
        <v>2.1561400000000001E-2</v>
      </c>
      <c r="K39" s="94" t="s">
        <v>85</v>
      </c>
      <c r="L39" s="89"/>
      <c r="M39" s="89">
        <f>ROUND(D39*H39,2)</f>
        <v>0</v>
      </c>
      <c r="N39" s="116"/>
      <c r="O39" s="89">
        <f t="shared" si="0"/>
        <v>0</v>
      </c>
      <c r="P39" s="92">
        <f>'Rider Rates'!H57</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3.5344300000000002E-2</v>
      </c>
      <c r="J41" s="119">
        <f>SUM(H41:I41)</f>
        <v>3.5344300000000002E-2</v>
      </c>
      <c r="K41" s="94"/>
      <c r="L41" s="89"/>
      <c r="M41" s="89"/>
      <c r="N41" s="89">
        <f>ROUND(N$25*I41,2)</f>
        <v>0.33</v>
      </c>
      <c r="O41" s="128">
        <f t="shared" si="0"/>
        <v>0.33</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20.75</v>
      </c>
      <c r="J43" s="121">
        <f>SUM(G43:I43)</f>
        <v>20.75</v>
      </c>
      <c r="K43" s="94"/>
      <c r="L43" s="89"/>
      <c r="M43" s="89"/>
      <c r="N43" s="89">
        <f>I43</f>
        <v>20.75</v>
      </c>
      <c r="O43" s="89">
        <f>SUM(L43:N43)</f>
        <v>20.75</v>
      </c>
      <c r="P43" s="92">
        <f>'Rider Rates'!$D$93</f>
        <v>45929</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0.24516379999999999</v>
      </c>
      <c r="J46" s="119">
        <f>SUM(H46:I46)</f>
        <v>0.24516379999999999</v>
      </c>
      <c r="K46" s="94"/>
      <c r="L46" s="89"/>
      <c r="M46" s="89"/>
      <c r="N46" s="89">
        <f>ROUND(N$25*I46,2)</f>
        <v>2.2999999999999998</v>
      </c>
      <c r="O46" s="89">
        <f t="shared" si="0"/>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25</v>
      </c>
      <c r="O55" s="105">
        <f>SUM(O29:O54)</f>
        <v>25</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34.4</v>
      </c>
      <c r="O57" s="219">
        <f>O25+O55</f>
        <v>34.4</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34.4</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34.4</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193</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194</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4" t="s">
        <v>2</v>
      </c>
      <c r="E18" s="454"/>
      <c r="F18" s="454"/>
      <c r="G18" s="454"/>
      <c r="H18" s="454"/>
      <c r="K18" s="158"/>
      <c r="L18" s="158"/>
      <c r="M18" s="158"/>
      <c r="N18" s="158"/>
      <c r="O18" s="188"/>
    </row>
    <row r="19" spans="1:30" x14ac:dyDescent="0.2">
      <c r="A19" s="158" t="s">
        <v>2</v>
      </c>
      <c r="B19" s="158"/>
      <c r="C19" s="210" t="s">
        <v>2</v>
      </c>
      <c r="D19" s="454" t="s">
        <v>2</v>
      </c>
      <c r="E19" s="454"/>
      <c r="F19" s="454"/>
      <c r="G19" s="454"/>
      <c r="H19" s="454"/>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6" t="s">
        <v>71</v>
      </c>
      <c r="H21" s="447"/>
      <c r="I21" s="447"/>
      <c r="J21" s="448"/>
      <c r="K21" s="163"/>
      <c r="L21" s="449" t="s">
        <v>72</v>
      </c>
      <c r="M21" s="449"/>
      <c r="N21" s="449"/>
      <c r="O21" s="449"/>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-5.7597000000000004E-3</v>
      </c>
      <c r="H37" s="100"/>
      <c r="I37" s="100"/>
      <c r="J37" s="115">
        <f>SUM(G37:H37)</f>
        <v>-5.7597000000000004E-3</v>
      </c>
      <c r="K37" s="94" t="s">
        <v>85</v>
      </c>
      <c r="L37" s="89">
        <f>ROUND(D37*G37,2)</f>
        <v>0</v>
      </c>
      <c r="M37" s="89"/>
      <c r="N37" s="89"/>
      <c r="O37" s="89">
        <f t="shared" si="0"/>
        <v>0</v>
      </c>
      <c r="P37" s="92">
        <f>'Rider Rates'!$D$49</f>
        <v>45929</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2.8046499999999999E-2</v>
      </c>
      <c r="I39" s="100"/>
      <c r="J39" s="100">
        <f>SUM(G39:I39)</f>
        <v>2.8046499999999999E-2</v>
      </c>
      <c r="K39" s="94" t="s">
        <v>85</v>
      </c>
      <c r="L39" s="89"/>
      <c r="M39" s="89">
        <f>ROUND(D39*H39,2)</f>
        <v>0</v>
      </c>
      <c r="N39" s="116"/>
      <c r="O39" s="89">
        <f t="shared" si="0"/>
        <v>0</v>
      </c>
      <c r="P39" s="92">
        <f>'Rider Rates'!H58</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3.5344300000000002E-2</v>
      </c>
      <c r="J41" s="119">
        <f>SUM(H41:I41)</f>
        <v>3.5344300000000002E-2</v>
      </c>
      <c r="K41" s="94"/>
      <c r="L41" s="89"/>
      <c r="M41" s="89"/>
      <c r="N41" s="89">
        <f>ROUND(N$25*I41,2)</f>
        <v>4.9000000000000004</v>
      </c>
      <c r="O41" s="128">
        <f t="shared" si="0"/>
        <v>4.9000000000000004</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20.75</v>
      </c>
      <c r="J43" s="121">
        <f>SUM(G43:I43)</f>
        <v>20.75</v>
      </c>
      <c r="K43" s="94"/>
      <c r="L43" s="89"/>
      <c r="M43" s="89"/>
      <c r="N43" s="89">
        <f>I43</f>
        <v>20.75</v>
      </c>
      <c r="O43" s="89">
        <f>SUM(L43:N43)</f>
        <v>20.75</v>
      </c>
      <c r="P43" s="92">
        <f>'Rider Rates'!$D$93</f>
        <v>45929</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0.24516379999999999</v>
      </c>
      <c r="J46" s="119">
        <f>SUM(H46:I46)</f>
        <v>0.24516379999999999</v>
      </c>
      <c r="K46" s="94"/>
      <c r="L46" s="89"/>
      <c r="M46" s="89"/>
      <c r="N46" s="89">
        <f>ROUND(N$25*I46,2)</f>
        <v>33.96</v>
      </c>
      <c r="O46" s="89">
        <f t="shared" si="0"/>
        <v>33.96</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69.88</v>
      </c>
      <c r="O55" s="105">
        <f>SUM(O29:O54)</f>
        <v>69.88</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208.38</v>
      </c>
      <c r="O57" s="219">
        <f>O25+O55</f>
        <v>208.38</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208.38</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208.38</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195</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196</v>
      </c>
      <c r="I5" s="231"/>
      <c r="J5" s="231"/>
      <c r="K5" s="231"/>
    </row>
    <row r="6" spans="1:30" x14ac:dyDescent="0.2">
      <c r="A6" s="232">
        <f ca="1">TODAY()</f>
        <v>45981</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25</v>
      </c>
      <c r="O55" s="298">
        <f>SUM(O27:O54)</f>
        <v>25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34.4</v>
      </c>
      <c r="O57" s="303">
        <f>O23+O55</f>
        <v>34.4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34.4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34.4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197</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198</v>
      </c>
      <c r="I5" s="231"/>
      <c r="J5" s="231"/>
      <c r="K5" s="231"/>
    </row>
    <row r="6" spans="1:30" x14ac:dyDescent="0.2">
      <c r="A6" s="232">
        <f ca="1">TODAY()</f>
        <v>45981</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69.88</v>
      </c>
      <c r="O55" s="298">
        <f>SUM(O27:O54)</f>
        <v>69.88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208.38</v>
      </c>
      <c r="O57" s="303">
        <f>O23+O55</f>
        <v>208.38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208.38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208.38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199</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200</v>
      </c>
      <c r="I5" s="231"/>
      <c r="J5" s="231"/>
      <c r="K5" s="231"/>
    </row>
    <row r="6" spans="1:30" x14ac:dyDescent="0.2">
      <c r="A6" s="232">
        <f ca="1">TODAY()</f>
        <v>45981</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308.42</v>
      </c>
      <c r="O55" s="298">
        <f>SUM(O27:O54)</f>
        <v>308.42</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1133.42</v>
      </c>
      <c r="O57" s="303">
        <f>O23+O55</f>
        <v>1133.42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1133.42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1133.42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5" t="s">
        <v>50</v>
      </c>
      <c r="B1" s="465"/>
      <c r="C1" s="465"/>
      <c r="D1" s="465"/>
      <c r="E1" s="465"/>
      <c r="F1" s="465"/>
      <c r="G1" s="465"/>
      <c r="H1" s="465"/>
      <c r="I1" s="465"/>
      <c r="J1" s="465"/>
      <c r="K1" s="465"/>
      <c r="L1" s="465"/>
      <c r="M1" s="465"/>
      <c r="N1" s="465"/>
      <c r="O1" s="465"/>
      <c r="P1" s="465"/>
    </row>
    <row r="2" spans="1:256" ht="20.25" x14ac:dyDescent="0.3">
      <c r="A2" s="464" t="s">
        <v>138</v>
      </c>
      <c r="B2" s="464"/>
      <c r="C2" s="464"/>
      <c r="D2" s="464"/>
      <c r="E2" s="464"/>
      <c r="F2" s="464"/>
      <c r="G2" s="464"/>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c r="BO2" s="464"/>
      <c r="BP2" s="464"/>
      <c r="BQ2" s="464"/>
      <c r="BR2" s="464"/>
      <c r="BS2" s="464"/>
      <c r="BT2" s="464"/>
      <c r="BU2" s="464"/>
      <c r="BV2" s="464"/>
      <c r="BW2" s="464"/>
      <c r="BX2" s="464"/>
      <c r="BY2" s="464"/>
      <c r="BZ2" s="464"/>
      <c r="CA2" s="464"/>
      <c r="CB2" s="464"/>
      <c r="CC2" s="464"/>
      <c r="CD2" s="464"/>
      <c r="CE2" s="464"/>
      <c r="CF2" s="464"/>
      <c r="CG2" s="464"/>
      <c r="CH2" s="464"/>
      <c r="CI2" s="464"/>
      <c r="CJ2" s="464"/>
      <c r="CK2" s="464"/>
      <c r="CL2" s="464"/>
      <c r="CM2" s="464"/>
      <c r="CN2" s="464"/>
      <c r="CO2" s="464"/>
      <c r="CP2" s="464"/>
      <c r="CQ2" s="464"/>
      <c r="CR2" s="464"/>
      <c r="CS2" s="464"/>
      <c r="CT2" s="464"/>
      <c r="CU2" s="464"/>
      <c r="CV2" s="464"/>
      <c r="CW2" s="464"/>
      <c r="CX2" s="464"/>
      <c r="CY2" s="464"/>
      <c r="CZ2" s="464"/>
      <c r="DA2" s="464"/>
      <c r="DB2" s="464"/>
      <c r="DC2" s="464"/>
      <c r="DD2" s="464"/>
      <c r="DE2" s="464"/>
      <c r="DF2" s="464"/>
      <c r="DG2" s="464"/>
      <c r="DH2" s="464"/>
      <c r="DI2" s="464"/>
      <c r="DJ2" s="464"/>
      <c r="DK2" s="464"/>
      <c r="DL2" s="464"/>
      <c r="DM2" s="464"/>
      <c r="DN2" s="464"/>
      <c r="DO2" s="464"/>
      <c r="DP2" s="464"/>
      <c r="DQ2" s="464"/>
      <c r="DR2" s="464"/>
      <c r="DS2" s="464"/>
      <c r="DT2" s="464"/>
      <c r="DU2" s="464"/>
      <c r="DV2" s="464"/>
      <c r="DW2" s="464"/>
      <c r="DX2" s="464"/>
      <c r="DY2" s="464"/>
      <c r="DZ2" s="464"/>
      <c r="EA2" s="464"/>
      <c r="EB2" s="464"/>
      <c r="EC2" s="464"/>
      <c r="ED2" s="464"/>
      <c r="EE2" s="464"/>
      <c r="EF2" s="464"/>
      <c r="EG2" s="464"/>
      <c r="EH2" s="464"/>
      <c r="EI2" s="464"/>
      <c r="EJ2" s="464"/>
      <c r="EK2" s="464"/>
      <c r="EL2" s="464"/>
      <c r="EM2" s="464"/>
      <c r="EN2" s="464"/>
      <c r="EO2" s="464"/>
      <c r="EP2" s="464"/>
      <c r="EQ2" s="464"/>
      <c r="ER2" s="464"/>
      <c r="ES2" s="464"/>
      <c r="ET2" s="464"/>
      <c r="EU2" s="464"/>
      <c r="EV2" s="464"/>
      <c r="EW2" s="464"/>
      <c r="EX2" s="464"/>
      <c r="EY2" s="464"/>
      <c r="EZ2" s="464"/>
      <c r="FA2" s="464"/>
      <c r="FB2" s="464"/>
      <c r="FC2" s="464"/>
      <c r="FD2" s="464"/>
      <c r="FE2" s="464"/>
      <c r="FF2" s="464"/>
      <c r="FG2" s="464"/>
      <c r="FH2" s="464"/>
      <c r="FI2" s="464"/>
      <c r="FJ2" s="464"/>
      <c r="FK2" s="464"/>
      <c r="FL2" s="464"/>
      <c r="FM2" s="464"/>
      <c r="FN2" s="464"/>
      <c r="FO2" s="464"/>
      <c r="FP2" s="464"/>
      <c r="FQ2" s="464"/>
      <c r="FR2" s="464"/>
      <c r="FS2" s="464"/>
      <c r="FT2" s="464"/>
      <c r="FU2" s="464"/>
      <c r="FV2" s="464"/>
      <c r="FW2" s="464"/>
      <c r="FX2" s="464"/>
      <c r="FY2" s="464"/>
      <c r="FZ2" s="464"/>
      <c r="GA2" s="464"/>
      <c r="GB2" s="464"/>
      <c r="GC2" s="464"/>
      <c r="GD2" s="464"/>
      <c r="GE2" s="464"/>
      <c r="GF2" s="464"/>
      <c r="GG2" s="464"/>
      <c r="GH2" s="464"/>
      <c r="GI2" s="464"/>
      <c r="GJ2" s="464"/>
      <c r="GK2" s="464"/>
      <c r="GL2" s="464"/>
      <c r="GM2" s="464"/>
      <c r="GN2" s="464"/>
      <c r="GO2" s="464"/>
      <c r="GP2" s="464"/>
      <c r="GQ2" s="464"/>
      <c r="GR2" s="464"/>
      <c r="GS2" s="464"/>
      <c r="GT2" s="464"/>
      <c r="GU2" s="464"/>
      <c r="GV2" s="464"/>
      <c r="GW2" s="464"/>
      <c r="GX2" s="464"/>
      <c r="GY2" s="464"/>
      <c r="GZ2" s="464"/>
      <c r="HA2" s="464"/>
      <c r="HB2" s="464"/>
      <c r="HC2" s="464"/>
      <c r="HD2" s="464"/>
      <c r="HE2" s="464"/>
      <c r="HF2" s="464"/>
      <c r="HG2" s="464"/>
      <c r="HH2" s="464"/>
      <c r="HI2" s="464"/>
      <c r="HJ2" s="464"/>
      <c r="HK2" s="464"/>
      <c r="HL2" s="464"/>
      <c r="HM2" s="464"/>
      <c r="HN2" s="464"/>
      <c r="HO2" s="464"/>
      <c r="HP2" s="464"/>
      <c r="HQ2" s="464"/>
      <c r="HR2" s="464"/>
      <c r="HS2" s="464"/>
      <c r="HT2" s="464"/>
      <c r="HU2" s="464"/>
      <c r="HV2" s="464"/>
      <c r="HW2" s="464"/>
      <c r="HX2" s="464"/>
      <c r="HY2" s="464"/>
      <c r="HZ2" s="464"/>
      <c r="IA2" s="464"/>
      <c r="IB2" s="464"/>
      <c r="IC2" s="464"/>
      <c r="ID2" s="464"/>
      <c r="IE2" s="464"/>
      <c r="IF2" s="464"/>
      <c r="IG2" s="464"/>
      <c r="IH2" s="464"/>
      <c r="II2" s="464"/>
      <c r="IJ2" s="464"/>
      <c r="IK2" s="464"/>
      <c r="IL2" s="464"/>
      <c r="IM2" s="464"/>
      <c r="IN2" s="464"/>
      <c r="IO2" s="464"/>
      <c r="IP2" s="464"/>
      <c r="IQ2" s="464"/>
      <c r="IR2" s="464"/>
      <c r="IS2" s="464"/>
      <c r="IT2" s="464"/>
      <c r="IU2" s="464"/>
      <c r="IV2" s="464"/>
    </row>
    <row r="3" spans="1:256" ht="18" x14ac:dyDescent="0.25">
      <c r="A3" s="466" t="s">
        <v>201</v>
      </c>
      <c r="B3" s="466"/>
      <c r="C3" s="466"/>
      <c r="D3" s="466"/>
      <c r="E3" s="466"/>
      <c r="F3" s="466"/>
      <c r="G3" s="466"/>
      <c r="H3" s="466"/>
      <c r="I3" s="466"/>
      <c r="J3" s="466"/>
      <c r="K3" s="466"/>
      <c r="L3" s="466"/>
      <c r="M3" s="466"/>
      <c r="N3" s="466"/>
      <c r="O3" s="466"/>
      <c r="P3" s="466"/>
    </row>
    <row r="4" spans="1:256" ht="15.75" x14ac:dyDescent="0.25">
      <c r="A4" s="468" t="s">
        <v>11</v>
      </c>
      <c r="B4" s="468"/>
      <c r="C4" s="468"/>
      <c r="D4" s="468"/>
      <c r="E4" s="468"/>
      <c r="F4" s="468"/>
      <c r="G4" s="468"/>
      <c r="H4" s="468"/>
      <c r="I4" s="468"/>
      <c r="J4" s="468"/>
      <c r="K4" s="468"/>
      <c r="L4" s="468"/>
      <c r="M4" s="468"/>
      <c r="N4" s="468"/>
      <c r="O4" s="468"/>
      <c r="P4" s="468"/>
    </row>
    <row r="5" spans="1:256" ht="15" x14ac:dyDescent="0.2">
      <c r="A5" s="311"/>
      <c r="B5" s="311"/>
      <c r="C5" s="311"/>
      <c r="D5" s="311"/>
      <c r="E5" s="311"/>
      <c r="F5" s="311"/>
      <c r="G5" s="311"/>
      <c r="H5" s="311"/>
      <c r="I5" s="311"/>
      <c r="J5" s="311"/>
      <c r="K5" s="311"/>
    </row>
    <row r="6" spans="1:256" x14ac:dyDescent="0.2">
      <c r="A6" s="312">
        <f ca="1">TODAY()</f>
        <v>45981</v>
      </c>
      <c r="B6" s="313" t="s">
        <v>202</v>
      </c>
      <c r="C6" s="312"/>
      <c r="D6" s="312"/>
      <c r="E6" s="312"/>
      <c r="F6" s="312"/>
      <c r="G6" s="312"/>
      <c r="H6" s="312"/>
      <c r="I6" s="312"/>
    </row>
    <row r="7" spans="1:256" ht="26.25" x14ac:dyDescent="0.4">
      <c r="A7" s="469"/>
      <c r="B7" s="469"/>
      <c r="C7" s="469"/>
      <c r="D7" s="469"/>
      <c r="E7" s="469"/>
      <c r="F7" s="469"/>
      <c r="G7" s="469"/>
      <c r="H7" s="469"/>
      <c r="I7" s="469"/>
      <c r="J7" s="469"/>
      <c r="K7" s="469"/>
      <c r="L7" s="469"/>
      <c r="M7" s="469"/>
      <c r="N7" s="469"/>
      <c r="O7" s="469"/>
      <c r="P7" s="469"/>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11</v>
      </c>
      <c r="C10" s="63" t="str">
        <f>LOOKUP(B10,R10:AD10,R11:AD11)</f>
        <v>November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70"/>
      <c r="B11" s="470"/>
      <c r="C11" s="470"/>
      <c r="D11" s="470"/>
      <c r="E11" s="470"/>
      <c r="F11" s="470"/>
      <c r="G11" s="470"/>
      <c r="H11" s="470"/>
      <c r="I11" s="470"/>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71" t="s">
        <v>2</v>
      </c>
      <c r="E21" s="471"/>
      <c r="F21" s="471"/>
      <c r="G21" s="471"/>
      <c r="H21" s="471"/>
      <c r="K21" s="322"/>
      <c r="L21" s="322"/>
      <c r="M21" s="322"/>
      <c r="N21" s="322"/>
      <c r="O21" s="188"/>
    </row>
    <row r="22" spans="1:30" x14ac:dyDescent="0.2">
      <c r="A22" s="322" t="s">
        <v>2</v>
      </c>
      <c r="B22" s="322"/>
      <c r="C22" s="210" t="s">
        <v>2</v>
      </c>
      <c r="D22" s="471" t="s">
        <v>2</v>
      </c>
      <c r="E22" s="471"/>
      <c r="F22" s="471"/>
      <c r="G22" s="471"/>
      <c r="H22" s="471"/>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2" t="s">
        <v>71</v>
      </c>
      <c r="H24" s="473"/>
      <c r="I24" s="473"/>
      <c r="J24" s="474"/>
      <c r="K24" s="320"/>
      <c r="L24" s="475" t="s">
        <v>72</v>
      </c>
      <c r="M24" s="475"/>
      <c r="N24" s="475"/>
      <c r="O24" s="475"/>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-5.7597000000000004E-3</v>
      </c>
      <c r="H42" s="100"/>
      <c r="I42" s="100"/>
      <c r="J42" s="348">
        <f>SUM(G42:H42)</f>
        <v>-5.7597000000000004E-3</v>
      </c>
      <c r="K42" s="335" t="s">
        <v>85</v>
      </c>
      <c r="L42" s="89">
        <f>ROUND(D42*G42,2)</f>
        <v>0</v>
      </c>
      <c r="M42" s="89"/>
      <c r="N42" s="89"/>
      <c r="O42" s="89">
        <f t="shared" si="0"/>
        <v>0</v>
      </c>
      <c r="P42" s="92">
        <f>'Rider Rates'!$D$49</f>
        <v>45929</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ROUND(MAX(D14,('Customer Info'!B15-100)*0.6,('Customer Info'!B17-100)*0.6),1)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20.75</v>
      </c>
      <c r="J50" s="350">
        <f>SUM(G50:I50)</f>
        <v>20.75</v>
      </c>
      <c r="K50" s="335"/>
      <c r="L50" s="89"/>
      <c r="M50" s="89"/>
      <c r="N50" s="89">
        <f>I50</f>
        <v>20.75</v>
      </c>
      <c r="O50" s="89">
        <f t="shared" si="0"/>
        <v>20.75</v>
      </c>
      <c r="P50" s="92">
        <f>'Rider Rates'!$D$93</f>
        <v>45929</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25</v>
      </c>
      <c r="O62" s="361">
        <f>SUM(O34:O61)</f>
        <v>25</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34.4</v>
      </c>
      <c r="O64" s="219">
        <f>O30+O62</f>
        <v>34.4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34.4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34.4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7"/>
    </row>
    <row r="81" spans="1:1" x14ac:dyDescent="0.2">
      <c r="A81" s="467"/>
    </row>
    <row r="82" spans="1:1" x14ac:dyDescent="0.2">
      <c r="A82" s="467"/>
    </row>
    <row r="83" spans="1:1" x14ac:dyDescent="0.2">
      <c r="A83" s="467"/>
    </row>
    <row r="84" spans="1:1" x14ac:dyDescent="0.2">
      <c r="A84" s="467"/>
    </row>
    <row r="85" spans="1:1" x14ac:dyDescent="0.2">
      <c r="A85" s="467"/>
    </row>
    <row r="86" spans="1:1" x14ac:dyDescent="0.2">
      <c r="A86" s="467"/>
    </row>
    <row r="87" spans="1:1" x14ac:dyDescent="0.2">
      <c r="A87" s="467"/>
    </row>
    <row r="88" spans="1:1" x14ac:dyDescent="0.2">
      <c r="A88" s="467"/>
    </row>
    <row r="89" spans="1:1" x14ac:dyDescent="0.2">
      <c r="A89" s="467"/>
    </row>
    <row r="90" spans="1:1" x14ac:dyDescent="0.2">
      <c r="A90" s="467"/>
    </row>
    <row r="91" spans="1:1" x14ac:dyDescent="0.2">
      <c r="A91" s="467"/>
    </row>
    <row r="92" spans="1:1" x14ac:dyDescent="0.2">
      <c r="A92" s="467"/>
    </row>
    <row r="93" spans="1:1" x14ac:dyDescent="0.2">
      <c r="A93" s="467"/>
    </row>
    <row r="94" spans="1:1" x14ac:dyDescent="0.2">
      <c r="A94" s="467"/>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sqref="A1:P1"/>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193</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194</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-5.7597000000000004E-3</v>
      </c>
      <c r="H42" s="100"/>
      <c r="I42" s="100"/>
      <c r="J42" s="115">
        <f>SUM(G42:H42)</f>
        <v>-5.7597000000000004E-3</v>
      </c>
      <c r="K42" s="94" t="s">
        <v>85</v>
      </c>
      <c r="L42" s="89">
        <f>ROUND(D42*G42,2)</f>
        <v>0</v>
      </c>
      <c r="M42" s="89"/>
      <c r="N42" s="89"/>
      <c r="O42" s="89">
        <f t="shared" si="0"/>
        <v>0</v>
      </c>
      <c r="P42" s="92">
        <f>'Rider Rates'!$D$49</f>
        <v>45929</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ROUND(MAX(D14,('Customer Info'!B15-100)*0.6,('Customer Info'!B17-100)*0.6),1)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20.75</v>
      </c>
      <c r="J50" s="121">
        <f>SUM(G50:I50)</f>
        <v>20.75</v>
      </c>
      <c r="K50" s="94"/>
      <c r="L50" s="89"/>
      <c r="M50" s="89"/>
      <c r="N50" s="89">
        <f>I50</f>
        <v>20.75</v>
      </c>
      <c r="O50" s="89">
        <f>SUM(L50:N50)</f>
        <v>20.75</v>
      </c>
      <c r="P50" s="92">
        <f>'Rider Rates'!$D$93</f>
        <v>45929</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69.88</v>
      </c>
      <c r="O62" s="105">
        <f>SUM(O34:O61)</f>
        <v>69.88</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208.38</v>
      </c>
      <c r="O64" s="219">
        <f>O30+O62</f>
        <v>208.38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208.38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208.38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row r="94" spans="1:1" x14ac:dyDescent="0.2">
      <c r="A94" s="433"/>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212</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213</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4" t="s">
        <v>2</v>
      </c>
      <c r="E20" s="454"/>
      <c r="F20" s="454"/>
      <c r="G20" s="454"/>
      <c r="H20" s="454"/>
      <c r="K20" s="158"/>
      <c r="L20" s="158"/>
      <c r="M20" s="158"/>
      <c r="N20" s="158"/>
      <c r="O20" s="188"/>
    </row>
    <row r="21" spans="1:32" x14ac:dyDescent="0.2">
      <c r="A21" s="158" t="s">
        <v>2</v>
      </c>
      <c r="B21" s="158"/>
      <c r="C21" s="210" t="s">
        <v>2</v>
      </c>
      <c r="D21" s="454" t="s">
        <v>2</v>
      </c>
      <c r="E21" s="454"/>
      <c r="F21" s="454"/>
      <c r="G21" s="454"/>
      <c r="H21" s="454"/>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6" t="s">
        <v>71</v>
      </c>
      <c r="H23" s="447"/>
      <c r="I23" s="447"/>
      <c r="J23" s="448"/>
      <c r="K23" s="163"/>
      <c r="L23" s="449" t="s">
        <v>72</v>
      </c>
      <c r="M23" s="449"/>
      <c r="N23" s="449"/>
      <c r="O23" s="449"/>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0"/>
        <v>0</v>
      </c>
      <c r="P41" s="92">
        <f>'Rider Rates'!$D$49</f>
        <v>45929</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75">
        <f>ROUND(MAX(D14,('Customer Info'!B15-100)*0.6,('Customer Info'!B17-100)*0.6),1)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20.75</v>
      </c>
      <c r="J49" s="121">
        <f>SUM(G49:I49)</f>
        <v>20.75</v>
      </c>
      <c r="K49" s="94"/>
      <c r="L49" s="89"/>
      <c r="M49" s="89"/>
      <c r="N49" s="89">
        <f>I49</f>
        <v>20.75</v>
      </c>
      <c r="O49" s="89">
        <f>SUM(L49:N49)</f>
        <v>20.75</v>
      </c>
      <c r="P49" s="92">
        <f>'Rider Rates'!$D$93</f>
        <v>45929</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308.42</v>
      </c>
      <c r="O61" s="105">
        <f>SUM(O33:O60)</f>
        <v>308.42</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1133.42</v>
      </c>
      <c r="O63" s="219">
        <f>O29+O61</f>
        <v>1133.42</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1133.42</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1133.42</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5" t="s">
        <v>50</v>
      </c>
      <c r="B1" s="465"/>
      <c r="C1" s="465"/>
      <c r="D1" s="465"/>
      <c r="E1" s="465"/>
      <c r="F1" s="465"/>
      <c r="G1" s="465"/>
      <c r="H1" s="465"/>
      <c r="I1" s="465"/>
      <c r="J1" s="465"/>
      <c r="K1" s="465"/>
      <c r="L1" s="465"/>
      <c r="M1" s="465"/>
      <c r="N1" s="465"/>
      <c r="O1" s="465"/>
      <c r="P1" s="465"/>
    </row>
    <row r="2" spans="1:256" ht="20.25" x14ac:dyDescent="0.3">
      <c r="A2" s="464" t="s">
        <v>138</v>
      </c>
      <c r="B2" s="464"/>
      <c r="C2" s="464"/>
      <c r="D2" s="464"/>
      <c r="E2" s="464"/>
      <c r="F2" s="464"/>
      <c r="G2" s="464"/>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c r="BO2" s="464"/>
      <c r="BP2" s="464"/>
      <c r="BQ2" s="464"/>
      <c r="BR2" s="464"/>
      <c r="BS2" s="464"/>
      <c r="BT2" s="464"/>
      <c r="BU2" s="464"/>
      <c r="BV2" s="464"/>
      <c r="BW2" s="464"/>
      <c r="BX2" s="464"/>
      <c r="BY2" s="464"/>
      <c r="BZ2" s="464"/>
      <c r="CA2" s="464"/>
      <c r="CB2" s="464"/>
      <c r="CC2" s="464"/>
      <c r="CD2" s="464"/>
      <c r="CE2" s="464"/>
      <c r="CF2" s="464"/>
      <c r="CG2" s="464"/>
      <c r="CH2" s="464"/>
      <c r="CI2" s="464"/>
      <c r="CJ2" s="464"/>
      <c r="CK2" s="464"/>
      <c r="CL2" s="464"/>
      <c r="CM2" s="464"/>
      <c r="CN2" s="464"/>
      <c r="CO2" s="464"/>
      <c r="CP2" s="464"/>
      <c r="CQ2" s="464"/>
      <c r="CR2" s="464"/>
      <c r="CS2" s="464"/>
      <c r="CT2" s="464"/>
      <c r="CU2" s="464"/>
      <c r="CV2" s="464"/>
      <c r="CW2" s="464"/>
      <c r="CX2" s="464"/>
      <c r="CY2" s="464"/>
      <c r="CZ2" s="464"/>
      <c r="DA2" s="464"/>
      <c r="DB2" s="464"/>
      <c r="DC2" s="464"/>
      <c r="DD2" s="464"/>
      <c r="DE2" s="464"/>
      <c r="DF2" s="464"/>
      <c r="DG2" s="464"/>
      <c r="DH2" s="464"/>
      <c r="DI2" s="464"/>
      <c r="DJ2" s="464"/>
      <c r="DK2" s="464"/>
      <c r="DL2" s="464"/>
      <c r="DM2" s="464"/>
      <c r="DN2" s="464"/>
      <c r="DO2" s="464"/>
      <c r="DP2" s="464"/>
      <c r="DQ2" s="464"/>
      <c r="DR2" s="464"/>
      <c r="DS2" s="464"/>
      <c r="DT2" s="464"/>
      <c r="DU2" s="464"/>
      <c r="DV2" s="464"/>
      <c r="DW2" s="464"/>
      <c r="DX2" s="464"/>
      <c r="DY2" s="464"/>
      <c r="DZ2" s="464"/>
      <c r="EA2" s="464"/>
      <c r="EB2" s="464"/>
      <c r="EC2" s="464"/>
      <c r="ED2" s="464"/>
      <c r="EE2" s="464"/>
      <c r="EF2" s="464"/>
      <c r="EG2" s="464"/>
      <c r="EH2" s="464"/>
      <c r="EI2" s="464"/>
      <c r="EJ2" s="464"/>
      <c r="EK2" s="464"/>
      <c r="EL2" s="464"/>
      <c r="EM2" s="464"/>
      <c r="EN2" s="464"/>
      <c r="EO2" s="464"/>
      <c r="EP2" s="464"/>
      <c r="EQ2" s="464"/>
      <c r="ER2" s="464"/>
      <c r="ES2" s="464"/>
      <c r="ET2" s="464"/>
      <c r="EU2" s="464"/>
      <c r="EV2" s="464"/>
      <c r="EW2" s="464"/>
      <c r="EX2" s="464"/>
      <c r="EY2" s="464"/>
      <c r="EZ2" s="464"/>
      <c r="FA2" s="464"/>
      <c r="FB2" s="464"/>
      <c r="FC2" s="464"/>
      <c r="FD2" s="464"/>
      <c r="FE2" s="464"/>
      <c r="FF2" s="464"/>
      <c r="FG2" s="464"/>
      <c r="FH2" s="464"/>
      <c r="FI2" s="464"/>
      <c r="FJ2" s="464"/>
      <c r="FK2" s="464"/>
      <c r="FL2" s="464"/>
      <c r="FM2" s="464"/>
      <c r="FN2" s="464"/>
      <c r="FO2" s="464"/>
      <c r="FP2" s="464"/>
      <c r="FQ2" s="464"/>
      <c r="FR2" s="464"/>
      <c r="FS2" s="464"/>
      <c r="FT2" s="464"/>
      <c r="FU2" s="464"/>
      <c r="FV2" s="464"/>
      <c r="FW2" s="464"/>
      <c r="FX2" s="464"/>
      <c r="FY2" s="464"/>
      <c r="FZ2" s="464"/>
      <c r="GA2" s="464"/>
      <c r="GB2" s="464"/>
      <c r="GC2" s="464"/>
      <c r="GD2" s="464"/>
      <c r="GE2" s="464"/>
      <c r="GF2" s="464"/>
      <c r="GG2" s="464"/>
      <c r="GH2" s="464"/>
      <c r="GI2" s="464"/>
      <c r="GJ2" s="464"/>
      <c r="GK2" s="464"/>
      <c r="GL2" s="464"/>
      <c r="GM2" s="464"/>
      <c r="GN2" s="464"/>
      <c r="GO2" s="464"/>
      <c r="GP2" s="464"/>
      <c r="GQ2" s="464"/>
      <c r="GR2" s="464"/>
      <c r="GS2" s="464"/>
      <c r="GT2" s="464"/>
      <c r="GU2" s="464"/>
      <c r="GV2" s="464"/>
      <c r="GW2" s="464"/>
      <c r="GX2" s="464"/>
      <c r="GY2" s="464"/>
      <c r="GZ2" s="464"/>
      <c r="HA2" s="464"/>
      <c r="HB2" s="464"/>
      <c r="HC2" s="464"/>
      <c r="HD2" s="464"/>
      <c r="HE2" s="464"/>
      <c r="HF2" s="464"/>
      <c r="HG2" s="464"/>
      <c r="HH2" s="464"/>
      <c r="HI2" s="464"/>
      <c r="HJ2" s="464"/>
      <c r="HK2" s="464"/>
      <c r="HL2" s="464"/>
      <c r="HM2" s="464"/>
      <c r="HN2" s="464"/>
      <c r="HO2" s="464"/>
      <c r="HP2" s="464"/>
      <c r="HQ2" s="464"/>
      <c r="HR2" s="464"/>
      <c r="HS2" s="464"/>
      <c r="HT2" s="464"/>
      <c r="HU2" s="464"/>
      <c r="HV2" s="464"/>
      <c r="HW2" s="464"/>
      <c r="HX2" s="464"/>
      <c r="HY2" s="464"/>
      <c r="HZ2" s="464"/>
      <c r="IA2" s="464"/>
      <c r="IB2" s="464"/>
      <c r="IC2" s="464"/>
      <c r="ID2" s="464"/>
      <c r="IE2" s="464"/>
      <c r="IF2" s="464"/>
      <c r="IG2" s="464"/>
      <c r="IH2" s="464"/>
      <c r="II2" s="464"/>
      <c r="IJ2" s="464"/>
      <c r="IK2" s="464"/>
      <c r="IL2" s="464"/>
      <c r="IM2" s="464"/>
      <c r="IN2" s="464"/>
      <c r="IO2" s="464"/>
      <c r="IP2" s="464"/>
      <c r="IQ2" s="464"/>
      <c r="IR2" s="464"/>
      <c r="IS2" s="464"/>
      <c r="IT2" s="464"/>
      <c r="IU2" s="464"/>
      <c r="IV2" s="464"/>
    </row>
    <row r="3" spans="1:256" ht="18" x14ac:dyDescent="0.25">
      <c r="A3" s="466" t="s">
        <v>320</v>
      </c>
      <c r="B3" s="466"/>
      <c r="C3" s="466"/>
      <c r="D3" s="466"/>
      <c r="E3" s="466"/>
      <c r="F3" s="466"/>
      <c r="G3" s="466"/>
      <c r="H3" s="466"/>
      <c r="I3" s="466"/>
      <c r="J3" s="466"/>
      <c r="K3" s="466"/>
      <c r="L3" s="466"/>
      <c r="M3" s="466"/>
      <c r="N3" s="466"/>
      <c r="O3" s="466"/>
      <c r="P3" s="466"/>
    </row>
    <row r="4" spans="1:256" ht="15.75" x14ac:dyDescent="0.25">
      <c r="A4" s="468" t="s">
        <v>11</v>
      </c>
      <c r="B4" s="468"/>
      <c r="C4" s="468"/>
      <c r="D4" s="468"/>
      <c r="E4" s="468"/>
      <c r="F4" s="468"/>
      <c r="G4" s="468"/>
      <c r="H4" s="468"/>
      <c r="I4" s="468"/>
      <c r="J4" s="468"/>
      <c r="K4" s="468"/>
      <c r="L4" s="468"/>
      <c r="M4" s="468"/>
      <c r="N4" s="468"/>
      <c r="O4" s="468"/>
      <c r="P4" s="468"/>
    </row>
    <row r="5" spans="1:256" ht="15" x14ac:dyDescent="0.2">
      <c r="A5" s="311"/>
      <c r="B5" s="311"/>
      <c r="C5" s="311"/>
      <c r="D5" s="311"/>
      <c r="E5" s="311"/>
      <c r="F5" s="311"/>
      <c r="G5" s="311"/>
      <c r="H5" s="311"/>
      <c r="I5" s="311"/>
      <c r="J5" s="311"/>
      <c r="K5" s="311"/>
    </row>
    <row r="6" spans="1:256" x14ac:dyDescent="0.2">
      <c r="A6" s="312">
        <f ca="1">TODAY()</f>
        <v>45981</v>
      </c>
      <c r="B6" s="313" t="s">
        <v>202</v>
      </c>
      <c r="C6" s="312"/>
      <c r="D6" s="312"/>
      <c r="E6" s="312"/>
      <c r="F6" s="312"/>
      <c r="G6" s="312"/>
      <c r="H6" s="312"/>
      <c r="I6" s="312"/>
    </row>
    <row r="7" spans="1:256" ht="26.25" x14ac:dyDescent="0.4">
      <c r="A7" s="469"/>
      <c r="B7" s="469"/>
      <c r="C7" s="469"/>
      <c r="D7" s="469"/>
      <c r="E7" s="469"/>
      <c r="F7" s="469"/>
      <c r="G7" s="469"/>
      <c r="H7" s="469"/>
      <c r="I7" s="469"/>
      <c r="J7" s="469"/>
      <c r="K7" s="469"/>
      <c r="L7" s="469"/>
      <c r="M7" s="469"/>
      <c r="N7" s="469"/>
      <c r="O7" s="469"/>
      <c r="P7" s="469"/>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11</v>
      </c>
      <c r="C10" s="63" t="str">
        <f>LOOKUP(B10,R10:AD10,R11:AD11)</f>
        <v>November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70"/>
      <c r="B11" s="470"/>
      <c r="C11" s="470"/>
      <c r="D11" s="470"/>
      <c r="E11" s="470"/>
      <c r="F11" s="470"/>
      <c r="G11" s="470"/>
      <c r="H11" s="470"/>
      <c r="I11" s="470"/>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71" t="s">
        <v>2</v>
      </c>
      <c r="E21" s="471"/>
      <c r="F21" s="471"/>
      <c r="G21" s="471"/>
      <c r="H21" s="471"/>
      <c r="K21" s="322"/>
      <c r="L21" s="322"/>
      <c r="M21" s="322"/>
      <c r="N21" s="322"/>
      <c r="O21" s="188"/>
    </row>
    <row r="22" spans="1:30" x14ac:dyDescent="0.2">
      <c r="A22" s="322" t="s">
        <v>2</v>
      </c>
      <c r="B22" s="322"/>
      <c r="C22" s="210" t="s">
        <v>2</v>
      </c>
      <c r="D22" s="471" t="s">
        <v>2</v>
      </c>
      <c r="E22" s="471"/>
      <c r="F22" s="471"/>
      <c r="G22" s="471"/>
      <c r="H22" s="471"/>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2" t="s">
        <v>71</v>
      </c>
      <c r="H24" s="473"/>
      <c r="I24" s="473"/>
      <c r="J24" s="474"/>
      <c r="K24" s="320"/>
      <c r="L24" s="475" t="s">
        <v>72</v>
      </c>
      <c r="M24" s="475"/>
      <c r="N24" s="475"/>
      <c r="O24" s="475"/>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ROUND(MAX(D14,D15,IF('Customer Info'!B14&lt;25001,0,IF('Customer Info'!B14&lt;75001,15000+(('Customer Info'!B14-25000)*0.85),IF('Customer Info'!B14&lt;75000,0,IF(((57500+('Customer Info'!B14-75000))/'Customer Info'!B14)&gt;85%,'Customer Info'!B14*85%,57500+('Customer Info'!B14-75000))))),('Customer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-5.7597000000000004E-3</v>
      </c>
      <c r="H42" s="100"/>
      <c r="I42" s="100"/>
      <c r="J42" s="348">
        <f>SUM(G42:H42)</f>
        <v>-5.7597000000000004E-3</v>
      </c>
      <c r="K42" s="335" t="s">
        <v>85</v>
      </c>
      <c r="L42" s="89">
        <f>ROUND(D42*G42,2)</f>
        <v>0</v>
      </c>
      <c r="M42" s="89"/>
      <c r="N42" s="89"/>
      <c r="O42" s="89">
        <f t="shared" si="0"/>
        <v>0</v>
      </c>
      <c r="P42" s="92">
        <f>'Rider Rates'!$D$49</f>
        <v>45929</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ROUND(MAX(D14,IF('Customer Info'!B14&lt;25001,0,IF('Customer Info'!B14&lt;75001,15000+(('Customer Info'!B14-25000)*0.85),IF('Customer Info'!B14&lt;75000,0,IF(((57500+('Customer Info'!B14-75000))/'Customer Info'!B14)&gt;85%,'Customer Info'!B14*85%,575000+('Customer Info'!B14-75000))))),('Customer Info'!B16)*0.85),1)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20.75</v>
      </c>
      <c r="J50" s="350">
        <f>SUM(G50:I50)</f>
        <v>20.75</v>
      </c>
      <c r="K50" s="335"/>
      <c r="L50" s="89"/>
      <c r="M50" s="89"/>
      <c r="N50" s="89">
        <f>I50</f>
        <v>20.75</v>
      </c>
      <c r="O50" s="89">
        <f t="shared" si="0"/>
        <v>20.75</v>
      </c>
      <c r="P50" s="92">
        <f>'Rider Rates'!$D$93</f>
        <v>45929</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25</v>
      </c>
      <c r="O62" s="361">
        <f>SUM(O34:O61)</f>
        <v>25</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34.4</v>
      </c>
      <c r="O64" s="219">
        <f>O30+O62</f>
        <v>34.4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34.4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34.4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7"/>
    </row>
    <row r="81" spans="1:1" x14ac:dyDescent="0.2">
      <c r="A81" s="467"/>
    </row>
    <row r="82" spans="1:1" x14ac:dyDescent="0.2">
      <c r="A82" s="467"/>
    </row>
    <row r="83" spans="1:1" x14ac:dyDescent="0.2">
      <c r="A83" s="467"/>
    </row>
    <row r="84" spans="1:1" x14ac:dyDescent="0.2">
      <c r="A84" s="467"/>
    </row>
    <row r="85" spans="1:1" x14ac:dyDescent="0.2">
      <c r="A85" s="467"/>
    </row>
    <row r="86" spans="1:1" x14ac:dyDescent="0.2">
      <c r="A86" s="467"/>
    </row>
    <row r="87" spans="1:1" x14ac:dyDescent="0.2">
      <c r="A87" s="467"/>
    </row>
    <row r="88" spans="1:1" x14ac:dyDescent="0.2">
      <c r="A88" s="467"/>
    </row>
    <row r="89" spans="1:1" x14ac:dyDescent="0.2">
      <c r="A89" s="467"/>
    </row>
    <row r="90" spans="1:1" x14ac:dyDescent="0.2">
      <c r="A90" s="467"/>
    </row>
    <row r="91" spans="1:1" x14ac:dyDescent="0.2">
      <c r="A91" s="467"/>
    </row>
    <row r="92" spans="1:1" x14ac:dyDescent="0.2">
      <c r="A92" s="467"/>
    </row>
    <row r="93" spans="1:1" x14ac:dyDescent="0.2">
      <c r="A93" s="467"/>
    </row>
    <row r="94" spans="1:1" x14ac:dyDescent="0.2">
      <c r="A94" s="467"/>
    </row>
  </sheetData>
  <sheetProtection algorithmName="SHA-512" hashValue="xrLwQw7H/lWfobdd7bXl+bQu9OXelToUhGhTa7W8IJs1bccXESG5qU9PAxRBJ8ZzUwjwsACVRbVwtEHGS62/vA==" saltValue="MYLIdkLCHqTWlX4c940So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321</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194</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-5.7597000000000004E-3</v>
      </c>
      <c r="H42" s="100"/>
      <c r="I42" s="100"/>
      <c r="J42" s="115">
        <f>SUM(G42:H42)</f>
        <v>-5.7597000000000004E-3</v>
      </c>
      <c r="K42" s="94" t="s">
        <v>85</v>
      </c>
      <c r="L42" s="89">
        <f>ROUND(D42*G42,2)</f>
        <v>0</v>
      </c>
      <c r="M42" s="89"/>
      <c r="N42" s="89"/>
      <c r="O42" s="89">
        <f t="shared" si="0"/>
        <v>0</v>
      </c>
      <c r="P42" s="92">
        <f>'Rider Rates'!$D$49</f>
        <v>45929</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ROUND(MAX(D14,IF('Customer Info'!B14&lt;25001,0,IF('Customer Info'!B14&lt;75001,15000+(('Customer Info'!B14-25000)*0.85),IF('Customer Info'!B14&lt;75000,0,IF(((57500+('Customer Info'!B14-75000))/'Customer Info'!B14)&gt;85%,'Customer Info'!B14*85%,575000+('Customer Info'!B14-75000))))),('Customer Info'!B16)*0.85),1)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20.75</v>
      </c>
      <c r="J50" s="121">
        <f>SUM(G50:I50)</f>
        <v>20.75</v>
      </c>
      <c r="K50" s="94"/>
      <c r="L50" s="89"/>
      <c r="M50" s="89"/>
      <c r="N50" s="89">
        <f>I50</f>
        <v>20.75</v>
      </c>
      <c r="O50" s="89">
        <f>SUM(L50:N50)</f>
        <v>20.75</v>
      </c>
      <c r="P50" s="92">
        <f>'Rider Rates'!$D$93</f>
        <v>45929</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69.88</v>
      </c>
      <c r="O62" s="105">
        <f>SUM(O34:O61)</f>
        <v>69.88</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208.38</v>
      </c>
      <c r="O64" s="219">
        <f>O30+O62</f>
        <v>208.38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208.38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208.38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row r="94" spans="1:1" x14ac:dyDescent="0.2">
      <c r="A94" s="433"/>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322</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213</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4" t="s">
        <v>2</v>
      </c>
      <c r="E20" s="454"/>
      <c r="F20" s="454"/>
      <c r="G20" s="454"/>
      <c r="H20" s="454"/>
      <c r="K20" s="158"/>
      <c r="L20" s="158"/>
      <c r="M20" s="158"/>
      <c r="N20" s="158"/>
      <c r="O20" s="188"/>
    </row>
    <row r="21" spans="1:32" x14ac:dyDescent="0.2">
      <c r="A21" s="158" t="s">
        <v>2</v>
      </c>
      <c r="B21" s="158"/>
      <c r="C21" s="210" t="s">
        <v>2</v>
      </c>
      <c r="D21" s="454" t="s">
        <v>2</v>
      </c>
      <c r="E21" s="454"/>
      <c r="F21" s="454"/>
      <c r="G21" s="454"/>
      <c r="H21" s="454"/>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6" t="s">
        <v>71</v>
      </c>
      <c r="H23" s="447"/>
      <c r="I23" s="447"/>
      <c r="J23" s="448"/>
      <c r="K23" s="163"/>
      <c r="L23" s="449" t="s">
        <v>72</v>
      </c>
      <c r="M23" s="449"/>
      <c r="N23" s="449"/>
      <c r="O23" s="449"/>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ROUND(MAX(D14,D15,IF('Customer Info'!B13&lt;25001,0,IF('Customer Info'!B13&lt;75001,15000+(('Customer Info'!B13-25000)*0.85),IF('Customer Info'!B13&lt;75000,0,IF(((57500+('Customer Info'!B13-75000))/'Customer Info'!B13)&gt;85%,'Customer Info'!B13*85%,57500+('Customer Info'!B13-75000))))),('Customer Info'!B15)*0.85),1)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0"/>
        <v>0</v>
      </c>
      <c r="P41" s="92">
        <f>'Rider Rates'!$D$49</f>
        <v>45929</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49">
        <f>ROUND(MAX(D14,IF('Customer Info'!B14&lt;25001,0,IF('Customer Info'!B14&lt;75001,15000+(('Customer Info'!B14-25000)*0.85),IF('Customer Info'!B14&lt;75000,0,IF(((57500+('Customer Info'!B14-75000))/'Customer Info'!B14)&gt;85%,'Customer Info'!B14*85%,575000+('Customer Info'!B14-75000))))),('Customer Info'!B16)*0.85),1)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20.75</v>
      </c>
      <c r="J49" s="121">
        <f>SUM(G49:I49)</f>
        <v>20.75</v>
      </c>
      <c r="K49" s="94"/>
      <c r="L49" s="89"/>
      <c r="M49" s="89"/>
      <c r="N49" s="89">
        <f>I49</f>
        <v>20.75</v>
      </c>
      <c r="O49" s="89">
        <f>SUM(L49:N49)</f>
        <v>20.75</v>
      </c>
      <c r="P49" s="92">
        <f>'Rider Rates'!$D$93</f>
        <v>45929</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308.42</v>
      </c>
      <c r="O61" s="105">
        <f>SUM(O33:O60)</f>
        <v>308.42</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1133.42</v>
      </c>
      <c r="O63" s="219">
        <f>O29+O61</f>
        <v>1133.42</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1133.42</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1133.42</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Addbm+KQ9a+NaMEal4LIWASUWv5TFtH8SeorGxguVeo7k9kJBXD40UrTeAFOddM6SNFAzJaRQ7YTLjoTmM22kg==" saltValue="i/bnNcUr+UTDkcF6joXhN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18" customHeight="1" x14ac:dyDescent="0.2">
      <c r="A2" s="435" t="s">
        <v>218</v>
      </c>
      <c r="B2" s="435"/>
      <c r="C2" s="435"/>
      <c r="D2" s="435"/>
      <c r="E2" s="435"/>
      <c r="F2" s="435"/>
      <c r="G2" s="435"/>
      <c r="H2" s="435"/>
      <c r="I2" s="435"/>
      <c r="J2" s="435"/>
      <c r="K2" s="435"/>
      <c r="L2" s="435"/>
      <c r="M2" s="435"/>
      <c r="N2" s="435"/>
      <c r="O2" s="435"/>
      <c r="P2" s="435"/>
    </row>
    <row r="3" spans="1:59" ht="18" x14ac:dyDescent="0.25">
      <c r="A3" s="435"/>
      <c r="B3" s="435"/>
      <c r="C3" s="435"/>
      <c r="D3" s="435"/>
      <c r="E3" s="435"/>
      <c r="F3" s="435"/>
      <c r="G3" s="435"/>
      <c r="H3" s="435"/>
      <c r="I3" s="435"/>
      <c r="J3" s="435"/>
      <c r="K3" s="435"/>
      <c r="L3" s="435"/>
      <c r="M3" s="435"/>
      <c r="N3" s="435"/>
      <c r="O3" s="435"/>
      <c r="P3" s="435"/>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45981</v>
      </c>
      <c r="B6" s="437" t="s">
        <v>219</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3.55042E-2</v>
      </c>
      <c r="I40" s="100"/>
      <c r="J40" s="100">
        <f>SUM(G40:I40)</f>
        <v>3.55042E-2</v>
      </c>
      <c r="K40" s="94" t="s">
        <v>85</v>
      </c>
      <c r="L40" s="89"/>
      <c r="M40" s="89">
        <f>ROUND(D40*H40,2)</f>
        <v>0</v>
      </c>
      <c r="N40" s="116"/>
      <c r="O40" s="89">
        <f t="shared" si="2"/>
        <v>0</v>
      </c>
      <c r="P40" s="92">
        <f>'Rider Rates'!$D$57</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3.5344300000000002E-2</v>
      </c>
      <c r="J43" s="119">
        <f>SUM(G43:I43)</f>
        <v>3.5344300000000002E-2</v>
      </c>
      <c r="K43" s="94"/>
      <c r="L43" s="89"/>
      <c r="M43" s="89"/>
      <c r="N43" s="89">
        <f>ROUND(D43*I43,2)</f>
        <v>0.35</v>
      </c>
      <c r="O43" s="89">
        <f t="shared" si="2"/>
        <v>0.35</v>
      </c>
      <c r="P43" s="92">
        <f>'Rider Rates'!$D$87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2.4500000000000002</v>
      </c>
      <c r="J45" s="121">
        <f>SUM(G45:I45)</f>
        <v>2.4500000000000002</v>
      </c>
      <c r="K45" s="94"/>
      <c r="L45" s="89"/>
      <c r="M45" s="89"/>
      <c r="N45" s="89">
        <f>I45</f>
        <v>2.4500000000000002</v>
      </c>
      <c r="O45" s="91">
        <f>SUM(L45:N45)</f>
        <v>2.4500000000000002</v>
      </c>
      <c r="P45" s="92">
        <f>'Rider Rates'!$D$92</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0.24516379999999999</v>
      </c>
      <c r="J46" s="122">
        <f t="shared" si="0"/>
        <v>0.24516379999999999</v>
      </c>
      <c r="K46" s="94"/>
      <c r="L46" s="89"/>
      <c r="M46" s="89"/>
      <c r="N46" s="89">
        <f>ROUND(D46*I46,2)</f>
        <v>2.4500000000000002</v>
      </c>
      <c r="O46" s="89">
        <f t="shared" si="2"/>
        <v>2.4500000000000002</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0.2</v>
      </c>
      <c r="J47" s="124">
        <f t="shared" ref="J47:J51" si="5">SUM(G47:I47)</f>
        <v>0.2</v>
      </c>
      <c r="K47" s="94"/>
      <c r="L47" s="89"/>
      <c r="M47" s="89"/>
      <c r="N47" s="125">
        <f>I47</f>
        <v>0.2</v>
      </c>
      <c r="O47" s="89">
        <f>SUM(L47:N47)</f>
        <v>0.2</v>
      </c>
      <c r="P47" s="92">
        <f>'Rider Rates'!D122</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6.12</v>
      </c>
      <c r="O53" s="105">
        <f>SUM(O31:O52)</f>
        <v>6.12</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16.12</v>
      </c>
      <c r="O55" s="140">
        <f>O27+O53</f>
        <v>16.12</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16.12</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33"/>
    </row>
    <row r="75" spans="1:221" x14ac:dyDescent="0.2">
      <c r="A75" s="433"/>
    </row>
    <row r="76" spans="1:221" x14ac:dyDescent="0.2">
      <c r="A76" s="433"/>
    </row>
    <row r="77" spans="1:221" x14ac:dyDescent="0.2">
      <c r="A77" s="433"/>
    </row>
    <row r="78" spans="1:221" x14ac:dyDescent="0.2">
      <c r="A78" s="433"/>
    </row>
    <row r="79" spans="1:221" x14ac:dyDescent="0.2">
      <c r="A79" s="433"/>
    </row>
    <row r="80" spans="1:221"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20.25" x14ac:dyDescent="0.3">
      <c r="A2" s="434" t="s">
        <v>138</v>
      </c>
      <c r="B2" s="434"/>
      <c r="C2" s="434"/>
      <c r="D2" s="434"/>
      <c r="E2" s="434"/>
      <c r="F2" s="434"/>
      <c r="G2" s="434"/>
      <c r="H2" s="434"/>
      <c r="I2" s="434"/>
      <c r="J2" s="434"/>
      <c r="K2" s="434"/>
      <c r="L2" s="434"/>
      <c r="M2" s="434"/>
      <c r="N2" s="434"/>
      <c r="O2" s="434"/>
      <c r="P2" s="434"/>
    </row>
    <row r="3" spans="1:59" ht="18" x14ac:dyDescent="0.25">
      <c r="A3" s="451" t="s">
        <v>147</v>
      </c>
      <c r="B3" s="451"/>
      <c r="C3" s="451"/>
      <c r="D3" s="451"/>
      <c r="E3" s="451"/>
      <c r="F3" s="451"/>
      <c r="G3" s="451"/>
      <c r="H3" s="451"/>
      <c r="I3" s="451"/>
      <c r="J3" s="451"/>
      <c r="K3" s="451"/>
      <c r="L3" s="451"/>
      <c r="M3" s="451"/>
      <c r="N3" s="451"/>
      <c r="O3" s="451"/>
      <c r="P3" s="451"/>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45981</v>
      </c>
      <c r="B6" s="437" t="s">
        <v>148</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6.12</v>
      </c>
      <c r="O58" s="105">
        <f>SUM(O32:O57)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16.12</v>
      </c>
      <c r="O60" s="140">
        <f>O28+O58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c r="Q1" s="156"/>
    </row>
    <row r="2" spans="1:30" ht="20.25" x14ac:dyDescent="0.3">
      <c r="A2" s="451" t="s">
        <v>221</v>
      </c>
      <c r="B2" s="451"/>
      <c r="C2" s="451"/>
      <c r="D2" s="451"/>
      <c r="E2" s="451"/>
      <c r="F2" s="451"/>
      <c r="G2" s="451"/>
      <c r="H2" s="451"/>
      <c r="I2" s="451"/>
      <c r="J2" s="451"/>
      <c r="K2" s="451"/>
      <c r="L2" s="451"/>
      <c r="M2" s="451"/>
      <c r="N2" s="451"/>
      <c r="O2" s="451"/>
      <c r="P2" s="451"/>
      <c r="Q2" s="52"/>
    </row>
    <row r="3" spans="1:30" ht="18" x14ac:dyDescent="0.25">
      <c r="A3" s="436" t="s">
        <v>11</v>
      </c>
      <c r="B3" s="436"/>
      <c r="C3" s="436"/>
      <c r="D3" s="436"/>
      <c r="E3" s="436"/>
      <c r="F3" s="436"/>
      <c r="G3" s="436"/>
      <c r="H3" s="436"/>
      <c r="I3" s="436"/>
      <c r="J3" s="436"/>
      <c r="K3" s="436"/>
      <c r="L3" s="436"/>
      <c r="M3" s="436"/>
      <c r="N3" s="436"/>
      <c r="O3" s="436"/>
      <c r="P3" s="436"/>
      <c r="Q3" s="53"/>
    </row>
    <row r="4" spans="1:30" ht="15.75" x14ac:dyDescent="0.25">
      <c r="A4" s="436"/>
      <c r="B4" s="436"/>
      <c r="C4" s="436"/>
      <c r="D4" s="436"/>
      <c r="E4" s="436"/>
      <c r="F4" s="436"/>
      <c r="G4" s="436"/>
      <c r="H4" s="436"/>
      <c r="I4" s="436"/>
      <c r="J4" s="436"/>
      <c r="K4" s="436"/>
      <c r="L4" s="436"/>
      <c r="M4" s="436"/>
      <c r="N4" s="436"/>
      <c r="O4" s="436"/>
      <c r="P4" s="436"/>
      <c r="Q4" s="54"/>
    </row>
    <row r="5" spans="1:30" x14ac:dyDescent="0.2">
      <c r="A5" s="56">
        <f ca="1">TODAY()</f>
        <v>45981</v>
      </c>
      <c r="B5" s="437" t="s">
        <v>222</v>
      </c>
      <c r="C5" s="437"/>
      <c r="D5" s="437"/>
      <c r="E5" s="437"/>
      <c r="F5" s="437"/>
      <c r="G5" s="437"/>
      <c r="H5" s="437"/>
      <c r="I5" s="437"/>
      <c r="J5" s="437"/>
      <c r="K5" s="437"/>
      <c r="L5" s="437"/>
      <c r="M5" s="437"/>
      <c r="N5" s="437"/>
      <c r="O5" s="437"/>
    </row>
    <row r="6" spans="1:30" x14ac:dyDescent="0.2">
      <c r="A6" s="438" t="s">
        <v>2</v>
      </c>
      <c r="B6" s="438"/>
      <c r="C6" s="438"/>
      <c r="D6" s="438"/>
      <c r="E6" s="438"/>
      <c r="F6" s="438"/>
      <c r="G6" s="438"/>
      <c r="H6" s="438"/>
      <c r="I6" s="438"/>
      <c r="J6" s="438"/>
      <c r="K6" s="43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11</v>
      </c>
      <c r="C10" s="63" t="str">
        <f>LOOKUP(B10,S11:AD11,S12:AD12)</f>
        <v>November</v>
      </c>
      <c r="D10" s="64">
        <f>'Customer Info'!C9</f>
        <v>2025</v>
      </c>
    </row>
    <row r="11" spans="1:30" x14ac:dyDescent="0.2">
      <c r="A11" s="445"/>
      <c r="B11" s="445"/>
      <c r="C11" s="445"/>
      <c r="D11" s="445"/>
      <c r="E11" s="445"/>
      <c r="F11" s="445"/>
      <c r="G11" s="445"/>
      <c r="H11" s="445"/>
      <c r="I11" s="44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6" t="s">
        <v>71</v>
      </c>
      <c r="H17" s="447"/>
      <c r="I17" s="447"/>
      <c r="J17" s="448"/>
      <c r="K17" s="163"/>
      <c r="L17" s="449" t="s">
        <v>72</v>
      </c>
      <c r="M17" s="449"/>
      <c r="N17" s="449"/>
      <c r="O17" s="449"/>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3.55042E-2</v>
      </c>
      <c r="I34" s="100"/>
      <c r="J34" s="100">
        <f>SUM(G34:I34)</f>
        <v>3.55042E-2</v>
      </c>
      <c r="K34" s="94" t="s">
        <v>85</v>
      </c>
      <c r="L34" s="89"/>
      <c r="M34" s="89">
        <f>ROUND(D34*H34,2)</f>
        <v>0</v>
      </c>
      <c r="N34" s="116"/>
      <c r="O34" s="89">
        <f t="shared" si="2"/>
        <v>0</v>
      </c>
      <c r="P34" s="92">
        <f>'Rider Rates'!$D$57</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3.5344300000000002E-2</v>
      </c>
      <c r="J37" s="119">
        <f t="shared" si="0"/>
        <v>3.5344300000000002E-2</v>
      </c>
      <c r="K37" s="94"/>
      <c r="L37" s="89"/>
      <c r="M37" s="89"/>
      <c r="N37" s="89">
        <f>ROUND(D37*I37,2)</f>
        <v>0.35</v>
      </c>
      <c r="O37" s="89">
        <f t="shared" si="4"/>
        <v>0.35</v>
      </c>
      <c r="P37" s="92">
        <f>'Rider Rates'!$D$87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2.4500000000000002</v>
      </c>
      <c r="J39" s="121">
        <f t="shared" si="0"/>
        <v>2.4500000000000002</v>
      </c>
      <c r="K39" s="94"/>
      <c r="L39" s="89"/>
      <c r="M39" s="89"/>
      <c r="N39" s="89">
        <f>I39</f>
        <v>2.4500000000000002</v>
      </c>
      <c r="O39" s="89">
        <f t="shared" si="4"/>
        <v>2.4500000000000002</v>
      </c>
      <c r="P39" s="92">
        <f>'Rider Rates'!$D$92</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0.24516379999999999</v>
      </c>
      <c r="J40" s="119">
        <f t="shared" si="0"/>
        <v>0.24516379999999999</v>
      </c>
      <c r="K40" s="94"/>
      <c r="L40" s="89"/>
      <c r="M40" s="89"/>
      <c r="N40" s="89">
        <f>ROUND(D40*I40,2)</f>
        <v>2.4500000000000002</v>
      </c>
      <c r="O40" s="89">
        <f t="shared" si="4"/>
        <v>2.4500000000000002</v>
      </c>
      <c r="P40" s="92">
        <f>'Rider Rates'!$D$107</f>
        <v>45897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0.2</v>
      </c>
      <c r="J41" s="121">
        <f t="shared" si="0"/>
        <v>0.2</v>
      </c>
      <c r="K41" s="94"/>
      <c r="L41" s="89"/>
      <c r="M41" s="89"/>
      <c r="N41" s="125">
        <f>I41</f>
        <v>0.2</v>
      </c>
      <c r="O41" s="89">
        <f t="shared" si="4"/>
        <v>0.2</v>
      </c>
      <c r="P41" s="92">
        <f>'Rider Rates'!D122</f>
        <v>45958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6.12</v>
      </c>
      <c r="O47" s="105">
        <f>SUM(O25:O46)</f>
        <v>6.12</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16.12</v>
      </c>
      <c r="O49" s="140">
        <f>O21+O47</f>
        <v>16.12</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16.12</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223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45981</v>
      </c>
      <c r="B6" s="76" t="s">
        <v>224</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2"/>
        <v>0</v>
      </c>
      <c r="P36" s="92">
        <f>'Rider Rates'!$D$58</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3.5344300000000002E-2</v>
      </c>
      <c r="J39" s="119">
        <f t="shared" si="0"/>
        <v>3.5344300000000002E-2</v>
      </c>
      <c r="K39" s="94"/>
      <c r="L39" s="89"/>
      <c r="M39" s="89"/>
      <c r="N39" s="89">
        <f>ROUND(D39*I39,2)</f>
        <v>0.33</v>
      </c>
      <c r="O39" s="89">
        <f t="shared" si="2"/>
        <v>0.33</v>
      </c>
      <c r="P39" s="92">
        <f>'Rider Rates'!$D$87</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20.75</v>
      </c>
      <c r="J41" s="121">
        <f t="shared" si="0"/>
        <v>20.75</v>
      </c>
      <c r="K41" s="94"/>
      <c r="L41" s="89"/>
      <c r="M41" s="89"/>
      <c r="N41" s="89">
        <f>I41</f>
        <v>20.75</v>
      </c>
      <c r="O41" s="89">
        <f t="shared" si="2"/>
        <v>20.75</v>
      </c>
      <c r="P41" s="92">
        <f>'Rider Rates'!$D$93</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0.24516379999999999</v>
      </c>
      <c r="J42" s="119">
        <f t="shared" si="0"/>
        <v>0.24516379999999999</v>
      </c>
      <c r="K42" s="94"/>
      <c r="L42" s="89"/>
      <c r="M42" s="89"/>
      <c r="N42" s="89">
        <f>ROUND(D42*I42,2)</f>
        <v>2.2999999999999998</v>
      </c>
      <c r="O42" s="89">
        <f t="shared" si="2"/>
        <v>2.2999999999999998</v>
      </c>
      <c r="P42" s="92">
        <f>'Rider Rates'!$D$107</f>
        <v>45897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0.99</v>
      </c>
      <c r="J43" s="121">
        <f t="shared" si="0"/>
        <v>0.99</v>
      </c>
      <c r="K43" s="94"/>
      <c r="L43" s="89"/>
      <c r="M43" s="89"/>
      <c r="N43" s="125">
        <f>I43</f>
        <v>0.99</v>
      </c>
      <c r="O43" s="89">
        <f t="shared" si="2"/>
        <v>0.99</v>
      </c>
      <c r="P43" s="92">
        <f>'Rider Rates'!D123</f>
        <v>45958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25</v>
      </c>
      <c r="O50" s="105">
        <f>SUM(O28:O49)</f>
        <v>25</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34.4</v>
      </c>
      <c r="O52" s="140">
        <f>O24+O50</f>
        <v>34.4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34.4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34.4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163</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row>
    <row r="6" spans="1:30" x14ac:dyDescent="0.2">
      <c r="A6" s="56">
        <f ca="1">TODAY()</f>
        <v>45981</v>
      </c>
      <c r="B6" s="76" t="s">
        <v>168</v>
      </c>
      <c r="C6" s="56"/>
      <c r="D6" s="56"/>
      <c r="E6" s="56"/>
      <c r="F6" s="56"/>
      <c r="G6" s="56"/>
      <c r="H6" s="56"/>
      <c r="I6" s="56"/>
    </row>
    <row r="7" spans="1:30" ht="26.25" x14ac:dyDescent="0.4">
      <c r="A7" s="452"/>
      <c r="B7" s="452"/>
      <c r="C7" s="452"/>
      <c r="D7" s="452"/>
      <c r="E7" s="452"/>
      <c r="F7" s="452"/>
      <c r="G7" s="452"/>
      <c r="H7" s="452"/>
      <c r="I7" s="452"/>
      <c r="J7" s="452"/>
      <c r="K7" s="452"/>
      <c r="L7" s="452"/>
      <c r="M7" s="452"/>
      <c r="N7" s="452"/>
      <c r="O7" s="452"/>
      <c r="P7" s="452"/>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6" t="s">
        <v>71</v>
      </c>
      <c r="H19" s="447"/>
      <c r="I19" s="447"/>
      <c r="J19" s="448"/>
      <c r="K19" s="163"/>
      <c r="L19" s="449" t="s">
        <v>72</v>
      </c>
      <c r="M19" s="449"/>
      <c r="N19" s="449"/>
      <c r="O19" s="449"/>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v>
      </c>
      <c r="O55" s="105">
        <f>SUM(O27:O54)</f>
        <v>25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34.4</v>
      </c>
      <c r="O57" s="140">
        <f>O23+O55</f>
        <v>34.4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34.4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34.4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18" customHeight="1" x14ac:dyDescent="0.2">
      <c r="A2" s="435" t="s">
        <v>51</v>
      </c>
      <c r="B2" s="435"/>
      <c r="C2" s="435"/>
      <c r="D2" s="435"/>
      <c r="E2" s="435"/>
      <c r="F2" s="435"/>
      <c r="G2" s="435"/>
      <c r="H2" s="435"/>
      <c r="I2" s="435"/>
      <c r="J2" s="435"/>
      <c r="K2" s="435"/>
      <c r="L2" s="435"/>
      <c r="M2" s="435"/>
      <c r="N2" s="435"/>
      <c r="O2" s="435"/>
      <c r="P2" s="435"/>
    </row>
    <row r="3" spans="1:59" ht="18" x14ac:dyDescent="0.25">
      <c r="A3" s="435"/>
      <c r="B3" s="435"/>
      <c r="C3" s="435"/>
      <c r="D3" s="435"/>
      <c r="E3" s="435"/>
      <c r="F3" s="435"/>
      <c r="G3" s="435"/>
      <c r="H3" s="435"/>
      <c r="I3" s="435"/>
      <c r="J3" s="435"/>
      <c r="K3" s="435"/>
      <c r="L3" s="435"/>
      <c r="M3" s="435"/>
      <c r="N3" s="435"/>
      <c r="O3" s="435"/>
      <c r="P3" s="435"/>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45981</v>
      </c>
      <c r="B6" s="437" t="s">
        <v>52</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-5.7597000000000004E-3</v>
      </c>
      <c r="H40" s="100"/>
      <c r="I40" s="100"/>
      <c r="J40" s="115">
        <f>SUM(G40:H40)</f>
        <v>-5.7597000000000004E-3</v>
      </c>
      <c r="K40" s="94" t="s">
        <v>85</v>
      </c>
      <c r="L40" s="89">
        <f>ROUND(D40*G40,2)</f>
        <v>0</v>
      </c>
      <c r="M40" s="89"/>
      <c r="N40" s="89"/>
      <c r="O40" s="89">
        <f t="shared" si="3"/>
        <v>0</v>
      </c>
      <c r="P40" s="92">
        <f>'Rider Rates'!$D$49</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3.55042E-2</v>
      </c>
      <c r="I42" s="100"/>
      <c r="J42" s="100">
        <f t="shared" si="4"/>
        <v>3.55042E-2</v>
      </c>
      <c r="K42" s="94" t="s">
        <v>85</v>
      </c>
      <c r="L42" s="89"/>
      <c r="M42" s="89">
        <f>ROUND(D42*H42,2)</f>
        <v>0</v>
      </c>
      <c r="N42" s="116"/>
      <c r="O42" s="89">
        <f t="shared" si="3"/>
        <v>0</v>
      </c>
      <c r="P42" s="92">
        <f>'Rider Rates'!$D$57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3.5344300000000002E-2</v>
      </c>
      <c r="J45" s="119">
        <f t="shared" si="4"/>
        <v>3.5344300000000002E-2</v>
      </c>
      <c r="K45" s="94"/>
      <c r="L45" s="89"/>
      <c r="M45" s="89"/>
      <c r="N45" s="89">
        <f>ROUND(D45*I45,2)</f>
        <v>0.35</v>
      </c>
      <c r="O45" s="89">
        <f t="shared" si="2"/>
        <v>0.35</v>
      </c>
      <c r="P45" s="92">
        <f>'Rider Rates'!$D$87</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2.4500000000000002</v>
      </c>
      <c r="J47" s="121">
        <f t="shared" si="4"/>
        <v>2.4500000000000002</v>
      </c>
      <c r="K47" s="94"/>
      <c r="L47" s="89"/>
      <c r="M47" s="89"/>
      <c r="N47" s="89">
        <f>I47</f>
        <v>2.4500000000000002</v>
      </c>
      <c r="O47" s="91">
        <f>SUM(L47:N47)</f>
        <v>2.4500000000000002</v>
      </c>
      <c r="P47" s="92">
        <f>'Rider Rates'!$D$92</f>
        <v>45929</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0.24516379999999999</v>
      </c>
      <c r="J49" s="122">
        <f>SUM(G49:I49)</f>
        <v>0.24516379999999999</v>
      </c>
      <c r="K49" s="94"/>
      <c r="L49" s="89"/>
      <c r="M49" s="89"/>
      <c r="N49" s="89">
        <f>ROUND(D49*I49,2)</f>
        <v>2.4500000000000002</v>
      </c>
      <c r="O49" s="89">
        <f t="shared" si="2"/>
        <v>2.4500000000000002</v>
      </c>
      <c r="P49" s="92">
        <f>'Rider Rates'!$D$107</f>
        <v>45897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0.2</v>
      </c>
      <c r="J50" s="124">
        <f>SUM(G50:I50)</f>
        <v>0.2</v>
      </c>
      <c r="K50" s="94"/>
      <c r="L50" s="89"/>
      <c r="M50" s="89"/>
      <c r="N50" s="125">
        <f>I50</f>
        <v>0.2</v>
      </c>
      <c r="O50" s="89">
        <f>SUM(L50:N50)</f>
        <v>0.2</v>
      </c>
      <c r="P50" s="92">
        <f>'Rider Rates'!D122</f>
        <v>45958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6.12</v>
      </c>
      <c r="O57" s="105">
        <f>SUM(O31:O56)</f>
        <v>6.12</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16.12</v>
      </c>
      <c r="O59" s="140">
        <f>O27+O57</f>
        <v>16.12</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16.12</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33"/>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activeCell="D34" sqref="D34:D53"/>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227</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228</v>
      </c>
      <c r="C6" s="56"/>
      <c r="D6" s="56"/>
      <c r="E6" s="56"/>
      <c r="F6" s="56"/>
      <c r="G6" s="56"/>
      <c r="H6" s="56"/>
      <c r="I6" s="56"/>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25</v>
      </c>
      <c r="O56" s="105">
        <f>SUM(O34:O55)</f>
        <v>25</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34.4</v>
      </c>
      <c r="O58" s="219">
        <f>O30+O56</f>
        <v>34.4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34.4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34.4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229</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230</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69.88</v>
      </c>
      <c r="O56" s="105">
        <f>SUM(O34:O55)</f>
        <v>69.88</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208.38</v>
      </c>
      <c r="O58" s="219">
        <f>O30+O56</f>
        <v>208.38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208.38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208.38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231</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232</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4" t="s">
        <v>2</v>
      </c>
      <c r="E20" s="454"/>
      <c r="F20" s="454"/>
      <c r="G20" s="454"/>
      <c r="H20" s="454"/>
      <c r="K20" s="158"/>
      <c r="L20" s="158"/>
      <c r="M20" s="158"/>
      <c r="N20" s="158"/>
      <c r="O20" s="188"/>
    </row>
    <row r="21" spans="1:30" x14ac:dyDescent="0.2">
      <c r="A21" s="158" t="s">
        <v>2</v>
      </c>
      <c r="B21" s="158"/>
      <c r="C21" s="210" t="s">
        <v>2</v>
      </c>
      <c r="D21" s="454" t="s">
        <v>2</v>
      </c>
      <c r="E21" s="454"/>
      <c r="F21" s="454"/>
      <c r="G21" s="454"/>
      <c r="H21" s="454"/>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6" t="s">
        <v>71</v>
      </c>
      <c r="H23" s="447"/>
      <c r="I23" s="447"/>
      <c r="J23" s="448"/>
      <c r="K23" s="163"/>
      <c r="L23" s="449" t="s">
        <v>72</v>
      </c>
      <c r="M23" s="449"/>
      <c r="N23" s="449"/>
      <c r="O23" s="449"/>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ROUND(MAX(D14,('Customer Info'!B15-100)*0.6,('Customer Info'!B17-100)*0.6),1)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20.75</v>
      </c>
      <c r="J46" s="121">
        <f>SUM(G46:I46)</f>
        <v>20.75</v>
      </c>
      <c r="K46" s="94"/>
      <c r="L46" s="89"/>
      <c r="M46" s="89"/>
      <c r="N46" s="89">
        <f>I46</f>
        <v>20.75</v>
      </c>
      <c r="O46" s="89">
        <f>SUM(L46:N46)</f>
        <v>20.75</v>
      </c>
      <c r="P46" s="92">
        <f>'Rider Rates'!$D$93</f>
        <v>45929</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308.42</v>
      </c>
      <c r="O55" s="105">
        <f>SUM(O33:O54)</f>
        <v>308.42</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1133.42</v>
      </c>
      <c r="O57" s="219">
        <f>O29+O55</f>
        <v>1133.42</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1133.42</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1133.42</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227</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228</v>
      </c>
      <c r="C6" s="56"/>
      <c r="D6" s="56"/>
      <c r="E6" s="56"/>
      <c r="F6" s="56"/>
      <c r="G6" s="56"/>
      <c r="H6" s="56"/>
      <c r="I6" s="56"/>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36">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340"/>
      <c r="E30" s="170"/>
      <c r="F30" s="144"/>
      <c r="G30" s="144"/>
      <c r="H30" s="144"/>
      <c r="I30" s="144"/>
      <c r="J30" s="144"/>
      <c r="K30" s="172"/>
      <c r="L30" s="171"/>
      <c r="M30" s="171"/>
      <c r="N30" s="171">
        <f>SUM(N26:N29)</f>
        <v>9.4</v>
      </c>
      <c r="O30" s="171">
        <f>SUM(O26:O29)</f>
        <v>9.4</v>
      </c>
    </row>
    <row r="31" spans="1:30" x14ac:dyDescent="0.2">
      <c r="A31" s="192"/>
      <c r="B31" s="192"/>
      <c r="C31" s="193"/>
      <c r="D31" s="343"/>
      <c r="E31" s="193"/>
      <c r="F31" s="193"/>
      <c r="G31" s="194"/>
      <c r="H31" s="194"/>
      <c r="I31" s="194"/>
      <c r="J31" s="194"/>
      <c r="K31" s="192"/>
      <c r="L31" s="192"/>
      <c r="M31" s="192"/>
      <c r="N31" s="192"/>
      <c r="O31" s="192"/>
      <c r="P31" s="192"/>
    </row>
    <row r="32" spans="1:30" x14ac:dyDescent="0.2">
      <c r="A32" s="155" t="s">
        <v>83</v>
      </c>
      <c r="D32" s="332"/>
      <c r="E32" s="4"/>
      <c r="K32" s="154"/>
      <c r="L32" s="154"/>
      <c r="M32" s="154"/>
      <c r="N32" s="154"/>
      <c r="O32" s="213"/>
      <c r="P32" s="213"/>
    </row>
    <row r="33" spans="1:221" x14ac:dyDescent="0.2">
      <c r="A33" s="144"/>
      <c r="D33" s="332"/>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25</v>
      </c>
      <c r="O56" s="105">
        <f>SUM(O34:O55)</f>
        <v>25</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34.4</v>
      </c>
      <c r="O58" s="219">
        <f>O30+O56</f>
        <v>34.4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34.4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34.4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rmSjrEee/fIeE5qfbHa+J6blO7GooWy4rEumdOqK1nWbC1URqL289frfb1OYUoIRGnHWpuCFLqsKi7DgWscu8g==" saltValue="UpdaRRR5hjwES6SE+6n+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229</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230</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4" t="s">
        <v>2</v>
      </c>
      <c r="E21" s="454"/>
      <c r="F21" s="454"/>
      <c r="G21" s="454"/>
      <c r="H21" s="454"/>
      <c r="K21" s="158"/>
      <c r="L21" s="158"/>
      <c r="M21" s="158"/>
      <c r="N21" s="158"/>
      <c r="O21" s="188"/>
    </row>
    <row r="22" spans="1:30" x14ac:dyDescent="0.2">
      <c r="A22" s="158" t="s">
        <v>2</v>
      </c>
      <c r="B22" s="158"/>
      <c r="C22" s="210" t="s">
        <v>2</v>
      </c>
      <c r="D22" s="454" t="s">
        <v>2</v>
      </c>
      <c r="E22" s="454"/>
      <c r="F22" s="454"/>
      <c r="G22" s="454"/>
      <c r="H22" s="454"/>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6" t="s">
        <v>71</v>
      </c>
      <c r="H24" s="447"/>
      <c r="I24" s="447"/>
      <c r="J24" s="448"/>
      <c r="K24" s="163"/>
      <c r="L24" s="449" t="s">
        <v>72</v>
      </c>
      <c r="M24" s="449"/>
      <c r="N24" s="449"/>
      <c r="O24" s="449"/>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36">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69.88</v>
      </c>
      <c r="O56" s="105">
        <f>SUM(O34:O55)</f>
        <v>69.88</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208.38</v>
      </c>
      <c r="O58" s="219">
        <f>O30+O56</f>
        <v>208.38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208.38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208.38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sheetData>
  <sheetProtection algorithmName="SHA-512" hashValue="HUE5uMY2wrm9Tm+kKNy7VKBOPx7gh7uc/tFfCMP/FkYBr2D6S1/RksSSVau6iyVp9i/CHgWLVZVio56PjRbxPw==" saltValue="Iy1iu1Pyo1F7enPpM/7BX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50" t="s">
        <v>50</v>
      </c>
      <c r="B1" s="450"/>
      <c r="C1" s="450"/>
      <c r="D1" s="450"/>
      <c r="E1" s="450"/>
      <c r="F1" s="450"/>
      <c r="G1" s="450"/>
      <c r="H1" s="450"/>
      <c r="I1" s="450"/>
      <c r="J1" s="450"/>
      <c r="K1" s="450"/>
      <c r="L1" s="450"/>
      <c r="M1" s="450"/>
      <c r="N1" s="450"/>
      <c r="O1" s="450"/>
      <c r="P1" s="450"/>
    </row>
    <row r="2" spans="1:256" ht="20.25" x14ac:dyDescent="0.3">
      <c r="A2" s="434" t="s">
        <v>138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row>
    <row r="3" spans="1:256" ht="18" x14ac:dyDescent="0.25">
      <c r="A3" s="451" t="s">
        <v>231</v>
      </c>
      <c r="B3" s="451"/>
      <c r="C3" s="451"/>
      <c r="D3" s="451"/>
      <c r="E3" s="451"/>
      <c r="F3" s="451"/>
      <c r="G3" s="451"/>
      <c r="H3" s="451"/>
      <c r="I3" s="451"/>
      <c r="J3" s="451"/>
      <c r="K3" s="451"/>
      <c r="L3" s="451"/>
      <c r="M3" s="451"/>
      <c r="N3" s="451"/>
      <c r="O3" s="451"/>
      <c r="P3" s="451"/>
    </row>
    <row r="4" spans="1:256"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256" ht="15" x14ac:dyDescent="0.2">
      <c r="A5" s="55"/>
      <c r="B5" s="55"/>
      <c r="C5" s="55"/>
      <c r="D5" s="55"/>
      <c r="E5" s="55"/>
      <c r="F5" s="55"/>
      <c r="G5" s="55"/>
      <c r="H5" s="55"/>
      <c r="I5" s="55"/>
      <c r="J5" s="55"/>
      <c r="K5" s="55"/>
    </row>
    <row r="6" spans="1:256" x14ac:dyDescent="0.2">
      <c r="A6" s="56">
        <f ca="1">TODAY()</f>
        <v>45981</v>
      </c>
      <c r="B6" s="76" t="s">
        <v>232</v>
      </c>
      <c r="C6" s="229"/>
      <c r="D6" s="229"/>
      <c r="E6" s="229"/>
      <c r="F6" s="229"/>
      <c r="G6" s="229"/>
      <c r="H6" s="229"/>
      <c r="I6" s="229"/>
      <c r="J6" s="229"/>
      <c r="K6" s="229"/>
    </row>
    <row r="7" spans="1:256" ht="26.25" x14ac:dyDescent="0.4">
      <c r="A7" s="452"/>
      <c r="B7" s="452"/>
      <c r="C7" s="452"/>
      <c r="D7" s="452"/>
      <c r="E7" s="452"/>
      <c r="F7" s="452"/>
      <c r="G7" s="452"/>
      <c r="H7" s="452"/>
      <c r="I7" s="452"/>
      <c r="J7" s="452"/>
      <c r="K7" s="452"/>
      <c r="L7" s="452"/>
      <c r="M7" s="452"/>
      <c r="N7" s="452"/>
      <c r="O7" s="452"/>
      <c r="P7" s="452"/>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45"/>
      <c r="B11" s="445"/>
      <c r="C11" s="445"/>
      <c r="D11" s="445"/>
      <c r="E11" s="445"/>
      <c r="F11" s="445"/>
      <c r="G11" s="445"/>
      <c r="H11" s="445"/>
      <c r="I11" s="445"/>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4" t="s">
        <v>2</v>
      </c>
      <c r="E20" s="454"/>
      <c r="F20" s="454"/>
      <c r="G20" s="454"/>
      <c r="H20" s="454"/>
      <c r="K20" s="158"/>
      <c r="L20" s="158"/>
      <c r="M20" s="158"/>
      <c r="N20" s="158"/>
      <c r="O20" s="188"/>
    </row>
    <row r="21" spans="1:30" x14ac:dyDescent="0.2">
      <c r="A21" s="158" t="s">
        <v>2</v>
      </c>
      <c r="B21" s="158"/>
      <c r="C21" s="210" t="s">
        <v>2</v>
      </c>
      <c r="D21" s="454" t="s">
        <v>2</v>
      </c>
      <c r="E21" s="454"/>
      <c r="F21" s="454"/>
      <c r="G21" s="454"/>
      <c r="H21" s="454"/>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6" t="s">
        <v>71</v>
      </c>
      <c r="H23" s="447"/>
      <c r="I23" s="447"/>
      <c r="J23" s="448"/>
      <c r="K23" s="163"/>
      <c r="L23" s="449" t="s">
        <v>72</v>
      </c>
      <c r="M23" s="449"/>
      <c r="N23" s="449"/>
      <c r="O23" s="449"/>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ROUND(MAX(D14,D15,IF('Customer Info'!B14&lt;25001,0,IF('Customer Info'!B14&lt;75001,15000+(('Customer Info'!B14-25000)*0.85),IF('Customer Info'!B14&lt;75000,0,IF(((57500+('Customer Info'!B14-75000))/'Customer Info'!B14)&gt;85%,'Customer Info'!B14*85%,57500+('Customer Info'!B14-75000))))),('Customer Info'!B16)*0.85),1)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ROUND(MAX(D14,IF('Customer Info'!B14&lt;25001,0,IF('Customer Info'!B14&lt;75001,15000+(('Customer Info'!B14-25000)*0.85),IF('Customer Info'!B14&lt;75000,0,IF(((57500+('Customer Info'!B14-75000))/'Customer Info'!B14)&gt;85%,'Customer Info'!B14*85%,575000+('Customer Info'!B14-75000))))),('Customer Info'!B16)*0.85),1)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IF('Customer Info'!C35=TRUE,0,$D$27)</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20.75</v>
      </c>
      <c r="J46" s="121">
        <f>SUM(G46:I46)</f>
        <v>20.75</v>
      </c>
      <c r="K46" s="94"/>
      <c r="L46" s="89"/>
      <c r="M46" s="89"/>
      <c r="N46" s="89">
        <f>I46</f>
        <v>20.75</v>
      </c>
      <c r="O46" s="89">
        <f>SUM(L46:N46)</f>
        <v>20.75</v>
      </c>
      <c r="P46" s="92">
        <f>'Rider Rates'!$D$93</f>
        <v>45929</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308.42</v>
      </c>
      <c r="O55" s="105">
        <f>SUM(O33:O54)</f>
        <v>308.42</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1133.42</v>
      </c>
      <c r="O57" s="219">
        <f>O29+O55</f>
        <v>1133.42</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1133.42</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1133.42</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3"/>
    </row>
    <row r="74" spans="1:16" x14ac:dyDescent="0.2">
      <c r="A74" s="433"/>
    </row>
    <row r="75" spans="1:16" x14ac:dyDescent="0.2">
      <c r="A75" s="433"/>
    </row>
    <row r="76" spans="1:16" x14ac:dyDescent="0.2">
      <c r="A76" s="433"/>
    </row>
    <row r="77" spans="1:16" x14ac:dyDescent="0.2">
      <c r="A77" s="433"/>
    </row>
    <row r="78" spans="1:16" x14ac:dyDescent="0.2">
      <c r="A78" s="433"/>
    </row>
    <row r="79" spans="1:16" x14ac:dyDescent="0.2">
      <c r="A79" s="433"/>
    </row>
    <row r="80" spans="1:1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sheetData>
  <sheetProtection algorithmName="SHA-512" hashValue="oACR59MAOnR9GVNryEZWRUp7/aCDluSNNXiD963sVsD+hEpRDZRLNWxJ5GT9Hi02AW9NhWCxNYvdK4JIWZJSuw==" saltValue="P2VLeLGpgkZahngR5zbLE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195</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196</v>
      </c>
      <c r="I5" s="231"/>
      <c r="J5" s="231"/>
      <c r="K5" s="231"/>
    </row>
    <row r="6" spans="1:30" x14ac:dyDescent="0.2">
      <c r="A6" s="232">
        <f ca="1">TODAY()</f>
        <v>45981</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25</v>
      </c>
      <c r="O55" s="298">
        <f>SUM(O27:O54)</f>
        <v>25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34.4</v>
      </c>
      <c r="O57" s="303">
        <f>O23+O55</f>
        <v>34.4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34.4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34.4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197</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198</v>
      </c>
      <c r="I5" s="231"/>
      <c r="J5" s="231"/>
      <c r="K5" s="231"/>
    </row>
    <row r="6" spans="1:30" x14ac:dyDescent="0.2">
      <c r="A6" s="232">
        <f ca="1">TODAY()</f>
        <v>45981</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69.88</v>
      </c>
      <c r="O55" s="298">
        <f>SUM(O27:O54)</f>
        <v>69.88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208.38</v>
      </c>
      <c r="O57" s="303">
        <f>O23+O55</f>
        <v>208.38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208.38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208.38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9" t="s">
        <v>50</v>
      </c>
      <c r="B1" s="459"/>
      <c r="C1" s="459"/>
      <c r="D1" s="459"/>
      <c r="E1" s="459"/>
      <c r="F1" s="459"/>
      <c r="G1" s="459"/>
      <c r="H1" s="459"/>
      <c r="I1" s="459"/>
      <c r="J1" s="459"/>
      <c r="K1" s="459"/>
      <c r="L1" s="459"/>
      <c r="M1" s="459"/>
      <c r="N1" s="459"/>
      <c r="O1" s="459"/>
      <c r="P1" s="459"/>
    </row>
    <row r="2" spans="1:30" ht="20.25" x14ac:dyDescent="0.3">
      <c r="A2" s="459" t="s">
        <v>138</v>
      </c>
      <c r="B2" s="459"/>
      <c r="C2" s="459"/>
      <c r="D2" s="459"/>
      <c r="E2" s="459"/>
      <c r="F2" s="459"/>
      <c r="G2" s="459"/>
      <c r="H2" s="459"/>
      <c r="I2" s="459"/>
      <c r="J2" s="459"/>
      <c r="K2" s="459"/>
      <c r="L2" s="459"/>
      <c r="M2" s="459"/>
      <c r="N2" s="459"/>
      <c r="O2" s="459"/>
      <c r="P2" s="459"/>
    </row>
    <row r="3" spans="1:30" ht="18" x14ac:dyDescent="0.25">
      <c r="A3" s="460" t="s">
        <v>199</v>
      </c>
      <c r="B3" s="460"/>
      <c r="C3" s="460"/>
      <c r="D3" s="460"/>
      <c r="E3" s="460"/>
      <c r="F3" s="460"/>
      <c r="G3" s="460"/>
      <c r="H3" s="460"/>
      <c r="I3" s="460"/>
      <c r="J3" s="460"/>
      <c r="K3" s="460"/>
      <c r="L3" s="460"/>
      <c r="M3" s="460"/>
      <c r="N3" s="460"/>
      <c r="O3" s="460"/>
      <c r="P3" s="460"/>
    </row>
    <row r="4" spans="1:30" ht="15.75" x14ac:dyDescent="0.25">
      <c r="A4" s="461" t="str">
        <f>'Customer Info'!B12</f>
        <v>Breakdown of Charges Based on Entered Information</v>
      </c>
      <c r="B4" s="461"/>
      <c r="C4" s="461"/>
      <c r="D4" s="461"/>
      <c r="E4" s="461"/>
      <c r="F4" s="461"/>
      <c r="G4" s="461"/>
      <c r="H4" s="461"/>
      <c r="I4" s="461"/>
      <c r="J4" s="461"/>
      <c r="K4" s="461"/>
      <c r="L4" s="461"/>
      <c r="M4" s="461"/>
      <c r="N4" s="461"/>
      <c r="O4" s="461"/>
      <c r="P4" s="461"/>
    </row>
    <row r="5" spans="1:30" ht="15" x14ac:dyDescent="0.2">
      <c r="A5" s="231"/>
      <c r="B5" s="231"/>
      <c r="C5" s="231"/>
      <c r="D5" s="231"/>
      <c r="E5" s="231"/>
      <c r="F5" s="231"/>
      <c r="G5" s="231"/>
      <c r="H5" s="231" t="s">
        <v>200</v>
      </c>
      <c r="I5" s="231"/>
      <c r="J5" s="231"/>
      <c r="K5" s="231"/>
    </row>
    <row r="6" spans="1:30" x14ac:dyDescent="0.2">
      <c r="A6" s="232">
        <f ca="1">TODAY()</f>
        <v>45981</v>
      </c>
      <c r="B6" s="233"/>
      <c r="C6" s="232"/>
      <c r="D6" s="232"/>
      <c r="E6" s="232"/>
      <c r="F6" s="232"/>
      <c r="G6" s="232"/>
      <c r="H6" s="232"/>
      <c r="I6" s="232"/>
    </row>
    <row r="7" spans="1:30" ht="26.25" x14ac:dyDescent="0.4">
      <c r="A7" s="462"/>
      <c r="B7" s="462"/>
      <c r="C7" s="462"/>
      <c r="D7" s="462"/>
      <c r="E7" s="462"/>
      <c r="F7" s="462"/>
      <c r="G7" s="462"/>
      <c r="H7" s="462"/>
      <c r="I7" s="462"/>
      <c r="J7" s="462"/>
      <c r="K7" s="462"/>
      <c r="L7" s="462"/>
      <c r="M7" s="462"/>
      <c r="N7" s="462"/>
      <c r="O7" s="462"/>
      <c r="P7" s="462"/>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63"/>
      <c r="B12" s="463"/>
      <c r="C12" s="463"/>
      <c r="D12" s="463"/>
      <c r="E12" s="463"/>
      <c r="F12" s="463"/>
      <c r="G12" s="463"/>
      <c r="H12" s="463"/>
      <c r="I12" s="463"/>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5" t="s">
        <v>71</v>
      </c>
      <c r="H19" s="456"/>
      <c r="I19" s="456"/>
      <c r="J19" s="457"/>
      <c r="K19" s="245"/>
      <c r="L19" s="458" t="s">
        <v>72</v>
      </c>
      <c r="M19" s="458"/>
      <c r="N19" s="458"/>
      <c r="O19" s="458"/>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399">
        <f>'Rider Rates'!$B$16</f>
        <v>0</v>
      </c>
      <c r="J32" s="399">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308.42</v>
      </c>
      <c r="O55" s="298">
        <f>SUM(O27:O54)</f>
        <v>308.42</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1133.42</v>
      </c>
      <c r="O57" s="303">
        <f>O23+O55</f>
        <v>1133.42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1133.42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1133.42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95" t="s">
        <v>233</v>
      </c>
      <c r="B1" s="395" t="s">
        <v>234</v>
      </c>
      <c r="C1" s="395"/>
      <c r="D1" s="395" t="s">
        <v>235</v>
      </c>
      <c r="E1" s="395" t="s">
        <v>234</v>
      </c>
      <c r="F1" s="395" t="s">
        <v>235</v>
      </c>
    </row>
    <row r="3" spans="1:10" x14ac:dyDescent="0.2">
      <c r="A3" s="59" t="s">
        <v>236</v>
      </c>
    </row>
    <row r="4" spans="1:10" x14ac:dyDescent="0.2">
      <c r="A4" s="68" t="s">
        <v>237</v>
      </c>
      <c r="B4">
        <v>4.6278999999999999E-3</v>
      </c>
      <c r="C4" s="377"/>
      <c r="D4" s="410">
        <v>45657</v>
      </c>
    </row>
    <row r="5" spans="1:10" x14ac:dyDescent="0.2">
      <c r="A5" s="68" t="s">
        <v>238</v>
      </c>
      <c r="B5">
        <v>1.7560000000000001E-4</v>
      </c>
      <c r="C5" s="377"/>
      <c r="D5" s="410">
        <v>45657</v>
      </c>
    </row>
    <row r="7" spans="1:10" x14ac:dyDescent="0.2">
      <c r="A7" s="59" t="s">
        <v>239</v>
      </c>
      <c r="D7" s="60">
        <v>44531</v>
      </c>
    </row>
    <row r="8" spans="1:10" x14ac:dyDescent="0.2">
      <c r="A8" s="68" t="s">
        <v>240</v>
      </c>
      <c r="B8" s="378">
        <v>4.6499999999999996E-3</v>
      </c>
      <c r="C8" s="378"/>
      <c r="D8" s="60"/>
    </row>
    <row r="9" spans="1:10" x14ac:dyDescent="0.2">
      <c r="A9" s="411" t="s">
        <v>241</v>
      </c>
      <c r="B9" s="378">
        <v>4.1900000000000001E-3</v>
      </c>
      <c r="C9" s="378"/>
      <c r="D9" s="60"/>
    </row>
    <row r="10" spans="1:10" x14ac:dyDescent="0.2">
      <c r="A10" s="68" t="s">
        <v>242</v>
      </c>
      <c r="B10" s="378">
        <v>3.63E-3</v>
      </c>
      <c r="C10" s="378"/>
      <c r="D10" s="60"/>
    </row>
    <row r="12" spans="1:10" x14ac:dyDescent="0.2">
      <c r="A12" s="64" t="s">
        <v>243</v>
      </c>
      <c r="B12" s="379">
        <v>0</v>
      </c>
      <c r="C12" s="379"/>
      <c r="D12" s="60">
        <v>44531</v>
      </c>
    </row>
    <row r="14" spans="1:10" x14ac:dyDescent="0.2">
      <c r="A14" s="146" t="s">
        <v>244</v>
      </c>
      <c r="B14" s="476"/>
      <c r="C14" s="477"/>
      <c r="D14" s="477"/>
      <c r="G14" s="146"/>
      <c r="H14" s="476"/>
      <c r="I14" s="476"/>
      <c r="J14" s="476"/>
    </row>
    <row r="15" spans="1:10" x14ac:dyDescent="0.2">
      <c r="A15" s="411" t="s">
        <v>245</v>
      </c>
      <c r="B15" s="400">
        <v>0</v>
      </c>
      <c r="C15" s="380"/>
      <c r="D15" s="60">
        <v>45716</v>
      </c>
      <c r="G15" s="411"/>
      <c r="H15" s="380"/>
      <c r="I15" s="380"/>
      <c r="J15" s="60"/>
    </row>
    <row r="16" spans="1:10" x14ac:dyDescent="0.2">
      <c r="A16" s="411" t="s">
        <v>246</v>
      </c>
      <c r="B16" s="380">
        <v>0</v>
      </c>
      <c r="C16" s="380"/>
      <c r="D16" s="60">
        <v>45197</v>
      </c>
    </row>
    <row r="18" spans="1:6" x14ac:dyDescent="0.2">
      <c r="A18" s="59" t="s">
        <v>247</v>
      </c>
      <c r="B18" s="396">
        <v>0</v>
      </c>
      <c r="C18" s="60"/>
      <c r="D18" s="60">
        <v>44531</v>
      </c>
      <c r="E18" s="381">
        <v>0</v>
      </c>
      <c r="F18" s="60">
        <v>44531</v>
      </c>
    </row>
    <row r="20" spans="1:6" x14ac:dyDescent="0.2">
      <c r="A20" s="64" t="s">
        <v>248</v>
      </c>
      <c r="B20" s="403" t="s">
        <v>249</v>
      </c>
      <c r="C20" s="403" t="s">
        <v>250</v>
      </c>
    </row>
    <row r="21" spans="1:6" x14ac:dyDescent="0.2">
      <c r="A21" s="411" t="s">
        <v>251</v>
      </c>
      <c r="B21" s="404">
        <v>7.6880000000000004E-2</v>
      </c>
      <c r="C21" s="404">
        <v>7.6880000000000004E-2</v>
      </c>
      <c r="D21" s="60">
        <v>45809</v>
      </c>
    </row>
    <row r="22" spans="1:6" x14ac:dyDescent="0.2">
      <c r="A22" s="411" t="s">
        <v>252</v>
      </c>
      <c r="B22" s="404">
        <v>7.6880000000000004E-2</v>
      </c>
      <c r="C22" s="404">
        <v>7.6880000000000004E-2</v>
      </c>
      <c r="D22" s="60">
        <v>45809</v>
      </c>
    </row>
    <row r="23" spans="1:6" x14ac:dyDescent="0.2">
      <c r="A23" s="411" t="s">
        <v>253</v>
      </c>
      <c r="B23" s="404">
        <v>7.6880000000000004E-2</v>
      </c>
      <c r="C23" s="404">
        <v>7.6880000000000004E-2</v>
      </c>
      <c r="D23" s="60">
        <v>45809</v>
      </c>
    </row>
    <row r="24" spans="1:6" x14ac:dyDescent="0.2">
      <c r="A24" s="411" t="s">
        <v>254</v>
      </c>
      <c r="B24" s="404">
        <v>7.4289999999999995E-2</v>
      </c>
      <c r="C24" s="404">
        <v>7.4289999999999995E-2</v>
      </c>
      <c r="D24" s="60">
        <v>45809</v>
      </c>
    </row>
    <row r="25" spans="1:6" x14ac:dyDescent="0.2">
      <c r="A25" s="411" t="s">
        <v>255</v>
      </c>
      <c r="B25" s="404">
        <v>7.2950000000000001E-2</v>
      </c>
      <c r="C25" s="404">
        <v>7.2950000000000001E-2</v>
      </c>
      <c r="D25" s="60">
        <v>45809</v>
      </c>
    </row>
    <row r="26" spans="1:6" x14ac:dyDescent="0.2">
      <c r="A26" s="68"/>
      <c r="B26" s="401"/>
      <c r="C26" s="401"/>
      <c r="D26" s="60"/>
    </row>
    <row r="27" spans="1:6" x14ac:dyDescent="0.2">
      <c r="A27" s="64" t="s">
        <v>256</v>
      </c>
      <c r="B27" s="403" t="s">
        <v>249</v>
      </c>
      <c r="C27" s="403" t="s">
        <v>250</v>
      </c>
      <c r="D27" s="60"/>
    </row>
    <row r="28" spans="1:6" x14ac:dyDescent="0.2">
      <c r="A28" s="411" t="s">
        <v>257</v>
      </c>
      <c r="B28" s="405">
        <v>2.298E-2</v>
      </c>
      <c r="C28" s="402"/>
      <c r="D28" s="60">
        <v>45809</v>
      </c>
    </row>
    <row r="29" spans="1:6" x14ac:dyDescent="0.2">
      <c r="A29" s="68" t="s">
        <v>258</v>
      </c>
      <c r="B29" s="401">
        <v>3.18762E-2</v>
      </c>
      <c r="C29" s="401">
        <v>3.18762E-2</v>
      </c>
      <c r="D29" s="60">
        <v>45809</v>
      </c>
    </row>
    <row r="30" spans="1:6" x14ac:dyDescent="0.2">
      <c r="A30" s="68" t="s">
        <v>259</v>
      </c>
      <c r="B30" s="401">
        <v>3.0280600000000001E-2</v>
      </c>
      <c r="C30" s="401">
        <v>1.72503E-2</v>
      </c>
      <c r="D30" s="60">
        <v>45809</v>
      </c>
    </row>
    <row r="31" spans="1:6" x14ac:dyDescent="0.2">
      <c r="A31" s="68" t="s">
        <v>260</v>
      </c>
      <c r="B31" s="401">
        <v>2.8333000000000001E-2</v>
      </c>
      <c r="C31" s="401">
        <v>2.0174299999999999E-2</v>
      </c>
      <c r="D31" s="60">
        <v>45809</v>
      </c>
    </row>
    <row r="32" spans="1:6" x14ac:dyDescent="0.2">
      <c r="A32" s="68" t="s">
        <v>261</v>
      </c>
      <c r="B32" s="401">
        <v>3.97676E-2</v>
      </c>
      <c r="C32" s="401"/>
      <c r="D32" s="60">
        <v>45809</v>
      </c>
    </row>
    <row r="33" spans="1:4" x14ac:dyDescent="0.2">
      <c r="A33" s="68" t="s">
        <v>262</v>
      </c>
      <c r="B33" s="401">
        <v>1.3643000000000001E-2</v>
      </c>
      <c r="C33" s="402"/>
      <c r="D33" s="60">
        <v>45809</v>
      </c>
    </row>
    <row r="34" spans="1:4" x14ac:dyDescent="0.2">
      <c r="A34" s="68" t="s">
        <v>263</v>
      </c>
      <c r="B34" s="401">
        <v>0.19200049999999999</v>
      </c>
      <c r="C34" s="402"/>
      <c r="D34" s="60">
        <v>45809</v>
      </c>
    </row>
    <row r="35" spans="1:4" x14ac:dyDescent="0.2">
      <c r="A35" s="68" t="s">
        <v>264</v>
      </c>
      <c r="B35" s="401">
        <v>0</v>
      </c>
      <c r="C35" s="402"/>
      <c r="D35" s="60">
        <v>45809</v>
      </c>
    </row>
    <row r="36" spans="1:4" x14ac:dyDescent="0.2">
      <c r="A36" s="68" t="s">
        <v>265</v>
      </c>
      <c r="B36" s="401">
        <v>1.8849999999999999E-2</v>
      </c>
      <c r="C36" s="401"/>
      <c r="D36" s="60">
        <v>45809</v>
      </c>
    </row>
    <row r="37" spans="1:4" x14ac:dyDescent="0.2">
      <c r="A37" s="411" t="s">
        <v>253</v>
      </c>
      <c r="B37" s="401">
        <v>1.8180000000000002E-2</v>
      </c>
      <c r="C37" s="402"/>
      <c r="D37" s="60">
        <v>45809</v>
      </c>
    </row>
    <row r="38" spans="1:4" x14ac:dyDescent="0.2">
      <c r="A38" s="411" t="s">
        <v>266</v>
      </c>
      <c r="B38" s="401">
        <v>0.15807350000000001</v>
      </c>
      <c r="C38" s="402"/>
      <c r="D38" s="60">
        <v>45809</v>
      </c>
    </row>
    <row r="39" spans="1:4" x14ac:dyDescent="0.2">
      <c r="A39" s="411" t="s">
        <v>267</v>
      </c>
      <c r="B39" s="401">
        <v>0</v>
      </c>
      <c r="C39" s="402"/>
      <c r="D39" s="60">
        <v>45809</v>
      </c>
    </row>
    <row r="40" spans="1:4" x14ac:dyDescent="0.2">
      <c r="A40" s="68" t="s">
        <v>268</v>
      </c>
      <c r="B40" s="401">
        <v>5.64179E-2</v>
      </c>
      <c r="D40" s="60">
        <v>45809</v>
      </c>
    </row>
    <row r="41" spans="1:4" x14ac:dyDescent="0.2">
      <c r="A41" s="68" t="s">
        <v>269</v>
      </c>
      <c r="B41" s="402">
        <v>1.928E-4</v>
      </c>
      <c r="D41" s="60">
        <v>45809</v>
      </c>
    </row>
    <row r="42" spans="1:4" x14ac:dyDescent="0.2">
      <c r="A42" s="411" t="s">
        <v>254</v>
      </c>
      <c r="B42" s="402">
        <v>1.3849999999999999E-2</v>
      </c>
      <c r="D42" s="60">
        <v>45809</v>
      </c>
    </row>
    <row r="43" spans="1:4" x14ac:dyDescent="0.2">
      <c r="A43" s="411" t="s">
        <v>255</v>
      </c>
      <c r="B43" s="402">
        <v>1.6299999999999999E-2</v>
      </c>
      <c r="D43" s="60">
        <v>45809</v>
      </c>
    </row>
    <row r="44" spans="1:4" x14ac:dyDescent="0.2">
      <c r="A44" s="411" t="s">
        <v>270</v>
      </c>
      <c r="B44" s="402">
        <v>2.10674E-2</v>
      </c>
      <c r="C44" s="406">
        <v>9.0900000000000009E-3</v>
      </c>
      <c r="D44" s="60">
        <v>45809</v>
      </c>
    </row>
    <row r="45" spans="1:4" x14ac:dyDescent="0.2">
      <c r="A45" s="411" t="s">
        <v>271</v>
      </c>
      <c r="B45" s="402">
        <v>1.6396899999999999E-2</v>
      </c>
      <c r="C45" s="406">
        <v>6.9249999999999997E-3</v>
      </c>
      <c r="D45" s="60">
        <v>45809</v>
      </c>
    </row>
    <row r="46" spans="1:4" x14ac:dyDescent="0.2">
      <c r="A46" s="411" t="s">
        <v>272</v>
      </c>
      <c r="B46" s="402">
        <v>1.9659699999999999E-2</v>
      </c>
      <c r="C46" s="406">
        <v>8.1499999999999993E-3</v>
      </c>
      <c r="D46" s="60">
        <v>45809</v>
      </c>
    </row>
    <row r="47" spans="1:4" x14ac:dyDescent="0.2">
      <c r="D47" s="60"/>
    </row>
    <row r="48" spans="1:4" x14ac:dyDescent="0.2">
      <c r="A48" s="68"/>
      <c r="D48" s="60"/>
    </row>
    <row r="49" spans="1:8" x14ac:dyDescent="0.2">
      <c r="A49" s="64" t="s">
        <v>273</v>
      </c>
      <c r="B49" s="394">
        <v>-5.7597000000000004E-3</v>
      </c>
      <c r="D49" s="60">
        <v>45929</v>
      </c>
    </row>
    <row r="50" spans="1:8" x14ac:dyDescent="0.2">
      <c r="A50" s="68"/>
      <c r="D50" s="60"/>
    </row>
    <row r="51" spans="1:8" x14ac:dyDescent="0.2">
      <c r="A51" s="64" t="s">
        <v>96</v>
      </c>
      <c r="B51" s="202" t="s">
        <v>274</v>
      </c>
      <c r="C51" s="202" t="s">
        <v>275</v>
      </c>
      <c r="D51" s="202" t="s">
        <v>76</v>
      </c>
      <c r="E51" s="202" t="s">
        <v>276</v>
      </c>
    </row>
    <row r="52" spans="1:8" x14ac:dyDescent="0.2">
      <c r="A52" s="411" t="s">
        <v>277</v>
      </c>
      <c r="B52" s="408">
        <v>0</v>
      </c>
      <c r="C52" s="397">
        <v>0</v>
      </c>
      <c r="D52" s="398">
        <f>SUM(B52:C52)</f>
        <v>0</v>
      </c>
      <c r="E52" s="412">
        <v>45883</v>
      </c>
      <c r="F52" s="413"/>
    </row>
    <row r="53" spans="1:8" x14ac:dyDescent="0.2">
      <c r="A53" s="411" t="s">
        <v>278</v>
      </c>
      <c r="B53" s="409">
        <v>0</v>
      </c>
      <c r="C53" s="382">
        <v>0</v>
      </c>
      <c r="D53" s="413">
        <f>SUM(B53:C53)</f>
        <v>0</v>
      </c>
      <c r="E53" s="412">
        <v>45883</v>
      </c>
      <c r="F53" s="383"/>
    </row>
    <row r="54" spans="1:8" x14ac:dyDescent="0.2">
      <c r="A54" s="411"/>
      <c r="B54" s="384"/>
      <c r="D54" s="60"/>
    </row>
    <row r="55" spans="1:8" x14ac:dyDescent="0.2">
      <c r="A55" s="68"/>
      <c r="D55" s="60"/>
    </row>
    <row r="56" spans="1:8" x14ac:dyDescent="0.2">
      <c r="A56" s="64" t="s">
        <v>279</v>
      </c>
    </row>
    <row r="57" spans="1:8" x14ac:dyDescent="0.2">
      <c r="A57" s="411" t="s">
        <v>251</v>
      </c>
      <c r="B57">
        <v>3.55042E-2</v>
      </c>
      <c r="D57" s="60">
        <v>45929</v>
      </c>
      <c r="F57" s="44" t="s">
        <v>280</v>
      </c>
      <c r="G57" s="414">
        <v>2.1561400000000001E-2</v>
      </c>
      <c r="H57" s="60">
        <v>45929</v>
      </c>
    </row>
    <row r="58" spans="1:8" x14ac:dyDescent="0.2">
      <c r="A58" s="411" t="s">
        <v>281</v>
      </c>
      <c r="B58" s="161">
        <v>2.1561400000000001E-2</v>
      </c>
      <c r="D58" s="60">
        <v>45929</v>
      </c>
      <c r="F58" s="44" t="s">
        <v>282</v>
      </c>
      <c r="G58" s="414">
        <v>2.8046499999999999E-2</v>
      </c>
      <c r="H58" s="60">
        <v>45929</v>
      </c>
    </row>
    <row r="59" spans="1:8" x14ac:dyDescent="0.2">
      <c r="A59" s="411" t="s">
        <v>253</v>
      </c>
      <c r="B59">
        <v>4.3439999999999999E-4</v>
      </c>
      <c r="D59" s="60">
        <v>45929</v>
      </c>
    </row>
    <row r="60" spans="1:8" x14ac:dyDescent="0.2">
      <c r="A60" s="411" t="s">
        <v>254</v>
      </c>
      <c r="B60">
        <v>4.1980000000000001E-4</v>
      </c>
      <c r="D60" s="60">
        <v>45929</v>
      </c>
    </row>
    <row r="61" spans="1:8" x14ac:dyDescent="0.2">
      <c r="A61" s="411" t="s">
        <v>255</v>
      </c>
      <c r="B61">
        <v>4.1229999999999999E-4</v>
      </c>
      <c r="D61" s="60">
        <v>45929</v>
      </c>
    </row>
    <row r="63" spans="1:8" x14ac:dyDescent="0.2">
      <c r="A63" s="64" t="s">
        <v>283</v>
      </c>
    </row>
    <row r="64" spans="1:8" x14ac:dyDescent="0.2">
      <c r="A64" s="411" t="s">
        <v>253</v>
      </c>
      <c r="B64" s="385">
        <v>7.49</v>
      </c>
      <c r="D64" s="60">
        <v>45929</v>
      </c>
    </row>
    <row r="65" spans="1:4" x14ac:dyDescent="0.2">
      <c r="A65" s="411" t="s">
        <v>254</v>
      </c>
      <c r="B65" s="385">
        <v>8.67</v>
      </c>
      <c r="D65" s="60">
        <v>45929</v>
      </c>
    </row>
    <row r="66" spans="1:4" x14ac:dyDescent="0.2">
      <c r="A66" s="411" t="s">
        <v>255</v>
      </c>
      <c r="B66" s="385">
        <v>7.16</v>
      </c>
      <c r="D66" s="60">
        <v>45929</v>
      </c>
    </row>
    <row r="67" spans="1:4" x14ac:dyDescent="0.2">
      <c r="A67" s="411"/>
      <c r="B67" s="385"/>
      <c r="D67" s="60"/>
    </row>
    <row r="68" spans="1:4" x14ac:dyDescent="0.2">
      <c r="A68" s="64" t="s">
        <v>284</v>
      </c>
      <c r="B68" s="377">
        <v>7.3870000000000001E-4</v>
      </c>
      <c r="D68" s="60">
        <v>45747</v>
      </c>
    </row>
    <row r="69" spans="1:4" x14ac:dyDescent="0.2">
      <c r="A69" s="68"/>
      <c r="D69" s="60"/>
    </row>
    <row r="70" spans="1:4" x14ac:dyDescent="0.2">
      <c r="A70" s="64" t="s">
        <v>285</v>
      </c>
      <c r="C70" s="407" t="s">
        <v>286</v>
      </c>
      <c r="D70" s="60"/>
    </row>
    <row r="71" spans="1:4" x14ac:dyDescent="0.2">
      <c r="A71" s="68" t="s">
        <v>287</v>
      </c>
      <c r="B71" s="377">
        <v>0</v>
      </c>
      <c r="C71" s="377">
        <v>0</v>
      </c>
      <c r="D71" s="60">
        <v>44531</v>
      </c>
    </row>
    <row r="72" spans="1:4" x14ac:dyDescent="0.2">
      <c r="A72" s="68" t="s">
        <v>265</v>
      </c>
      <c r="B72" s="377">
        <v>0</v>
      </c>
      <c r="C72" s="377">
        <v>0</v>
      </c>
      <c r="D72" s="60">
        <v>44531</v>
      </c>
    </row>
    <row r="73" spans="1:4" x14ac:dyDescent="0.2">
      <c r="A73" s="68" t="s">
        <v>288</v>
      </c>
      <c r="B73" s="377">
        <v>0</v>
      </c>
      <c r="C73" s="377">
        <v>0</v>
      </c>
      <c r="D73" s="60">
        <v>44531</v>
      </c>
    </row>
    <row r="74" spans="1:4" x14ac:dyDescent="0.2">
      <c r="A74" s="68" t="s">
        <v>289</v>
      </c>
      <c r="B74" s="377">
        <v>0</v>
      </c>
      <c r="C74" s="377">
        <v>0</v>
      </c>
      <c r="D74" s="60">
        <v>44531</v>
      </c>
    </row>
    <row r="75" spans="1:4" x14ac:dyDescent="0.2">
      <c r="A75" s="68" t="s">
        <v>290</v>
      </c>
      <c r="B75" s="377">
        <v>0</v>
      </c>
      <c r="C75" s="377">
        <v>0</v>
      </c>
      <c r="D75" s="60">
        <v>44531</v>
      </c>
    </row>
    <row r="76" spans="1:4" x14ac:dyDescent="0.2">
      <c r="A76" s="68" t="s">
        <v>291</v>
      </c>
      <c r="B76" s="377">
        <v>0</v>
      </c>
      <c r="C76" s="377">
        <v>0</v>
      </c>
      <c r="D76" s="60">
        <v>44531</v>
      </c>
    </row>
    <row r="77" spans="1:4" x14ac:dyDescent="0.2">
      <c r="A77" s="68"/>
      <c r="B77" s="380"/>
      <c r="C77" s="380"/>
      <c r="D77" s="60"/>
    </row>
    <row r="78" spans="1:4" x14ac:dyDescent="0.2">
      <c r="A78" s="64" t="s">
        <v>292</v>
      </c>
      <c r="D78" s="60"/>
    </row>
    <row r="79" spans="1:4" x14ac:dyDescent="0.2">
      <c r="A79" s="68" t="s">
        <v>265</v>
      </c>
      <c r="B79" s="385">
        <v>0</v>
      </c>
      <c r="C79" s="377"/>
      <c r="D79" s="60">
        <v>45444</v>
      </c>
    </row>
    <row r="80" spans="1:4" x14ac:dyDescent="0.2">
      <c r="A80" s="68" t="s">
        <v>289</v>
      </c>
      <c r="B80" s="385">
        <v>0</v>
      </c>
      <c r="C80" s="377"/>
      <c r="D80" s="60">
        <v>45444</v>
      </c>
    </row>
    <row r="81" spans="1:6" x14ac:dyDescent="0.2">
      <c r="A81" s="68"/>
      <c r="B81" s="380"/>
      <c r="C81" s="380"/>
      <c r="D81" s="60"/>
    </row>
    <row r="82" spans="1:6" x14ac:dyDescent="0.2">
      <c r="A82" s="64" t="s">
        <v>293</v>
      </c>
      <c r="D82" s="60"/>
    </row>
    <row r="83" spans="1:6" x14ac:dyDescent="0.2">
      <c r="A83" s="68" t="s">
        <v>288</v>
      </c>
      <c r="B83" s="385">
        <v>0</v>
      </c>
      <c r="C83" s="377"/>
      <c r="D83" s="60">
        <v>45444</v>
      </c>
    </row>
    <row r="84" spans="1:6" x14ac:dyDescent="0.2">
      <c r="A84" s="68" t="s">
        <v>290</v>
      </c>
      <c r="B84" s="385">
        <v>0</v>
      </c>
      <c r="C84" s="377"/>
      <c r="D84" s="60">
        <v>45444</v>
      </c>
    </row>
    <row r="85" spans="1:6" x14ac:dyDescent="0.2">
      <c r="A85" s="68" t="s">
        <v>291</v>
      </c>
      <c r="B85" s="385">
        <v>0</v>
      </c>
      <c r="C85" s="380"/>
      <c r="D85" s="60">
        <v>45444</v>
      </c>
    </row>
    <row r="86" spans="1:6" x14ac:dyDescent="0.2">
      <c r="A86" s="68"/>
      <c r="B86" s="380"/>
      <c r="C86" s="380"/>
      <c r="D86" s="60"/>
    </row>
    <row r="87" spans="1:6" x14ac:dyDescent="0.2">
      <c r="A87" s="64" t="s">
        <v>294</v>
      </c>
      <c r="B87" s="415">
        <v>3.5344300000000002E-2</v>
      </c>
      <c r="C87" s="386"/>
      <c r="D87" s="60">
        <v>45929</v>
      </c>
    </row>
    <row r="88" spans="1:6" x14ac:dyDescent="0.2">
      <c r="A88" s="68"/>
      <c r="D88" s="60"/>
    </row>
    <row r="89" spans="1:6" x14ac:dyDescent="0.2">
      <c r="A89" s="59" t="s">
        <v>295</v>
      </c>
      <c r="B89" s="387">
        <v>6.6985699999999995E-2</v>
      </c>
      <c r="C89" s="387"/>
      <c r="D89" s="60">
        <v>45167</v>
      </c>
    </row>
    <row r="91" spans="1:6" x14ac:dyDescent="0.2">
      <c r="A91" s="59" t="s">
        <v>296</v>
      </c>
      <c r="D91" s="60"/>
    </row>
    <row r="92" spans="1:6" x14ac:dyDescent="0.2">
      <c r="A92" s="411" t="s">
        <v>251</v>
      </c>
      <c r="B92" s="383">
        <v>2.4500000000000002</v>
      </c>
      <c r="C92" s="383"/>
      <c r="D92" s="60">
        <v>45929</v>
      </c>
    </row>
    <row r="93" spans="1:6" x14ac:dyDescent="0.2">
      <c r="A93" s="411" t="s">
        <v>297</v>
      </c>
      <c r="B93" s="383">
        <v>20.75</v>
      </c>
      <c r="C93" s="383"/>
      <c r="D93" s="60">
        <v>45929</v>
      </c>
    </row>
    <row r="95" spans="1:6" x14ac:dyDescent="0.2">
      <c r="A95" s="59" t="s">
        <v>298</v>
      </c>
      <c r="B95" s="387"/>
      <c r="C95" s="387"/>
      <c r="D95" s="60"/>
    </row>
    <row r="96" spans="1:6" x14ac:dyDescent="0.2">
      <c r="A96" s="68" t="s">
        <v>287</v>
      </c>
      <c r="B96" s="377">
        <v>0</v>
      </c>
      <c r="C96" s="377"/>
      <c r="D96" s="60">
        <v>44531</v>
      </c>
      <c r="E96" s="388"/>
      <c r="F96" s="60"/>
    </row>
    <row r="97" spans="1:6" x14ac:dyDescent="0.2">
      <c r="A97" s="68" t="s">
        <v>265</v>
      </c>
      <c r="B97" s="377">
        <v>0</v>
      </c>
      <c r="C97" s="377"/>
      <c r="D97" s="60">
        <v>44531</v>
      </c>
      <c r="E97" s="388"/>
      <c r="F97" s="60"/>
    </row>
    <row r="98" spans="1:6" x14ac:dyDescent="0.2">
      <c r="A98" s="68" t="s">
        <v>299</v>
      </c>
      <c r="B98" s="377">
        <v>0</v>
      </c>
      <c r="C98" s="377"/>
      <c r="D98" s="60">
        <v>44531</v>
      </c>
      <c r="E98" s="388"/>
      <c r="F98" s="60"/>
    </row>
    <row r="99" spans="1:6" x14ac:dyDescent="0.2">
      <c r="A99" s="68" t="s">
        <v>300</v>
      </c>
      <c r="B99" s="377">
        <v>0</v>
      </c>
      <c r="C99" s="377"/>
      <c r="D99" s="60">
        <v>44531</v>
      </c>
      <c r="E99" s="388"/>
      <c r="F99" s="60"/>
    </row>
    <row r="100" spans="1:6" x14ac:dyDescent="0.2">
      <c r="A100" s="68" t="s">
        <v>301</v>
      </c>
      <c r="B100" s="377">
        <v>0</v>
      </c>
      <c r="C100" s="377"/>
      <c r="D100" s="60">
        <v>44531</v>
      </c>
      <c r="E100" s="388"/>
      <c r="F100" s="60"/>
    </row>
    <row r="101" spans="1:6" x14ac:dyDescent="0.2">
      <c r="A101" s="68" t="s">
        <v>302</v>
      </c>
      <c r="B101" s="377">
        <v>0</v>
      </c>
      <c r="C101" s="377"/>
      <c r="D101" s="60">
        <v>44531</v>
      </c>
      <c r="E101" s="388"/>
      <c r="F101" s="60"/>
    </row>
    <row r="102" spans="1:6" x14ac:dyDescent="0.2">
      <c r="A102" s="68" t="s">
        <v>303</v>
      </c>
      <c r="B102" s="377">
        <v>0</v>
      </c>
      <c r="C102" s="377"/>
      <c r="D102" s="60">
        <v>44531</v>
      </c>
      <c r="E102" s="388"/>
      <c r="F102" s="60"/>
    </row>
    <row r="103" spans="1:6" x14ac:dyDescent="0.2">
      <c r="A103" s="68" t="s">
        <v>304</v>
      </c>
      <c r="B103" s="377">
        <v>0</v>
      </c>
      <c r="C103" s="377"/>
      <c r="D103" s="60">
        <v>44531</v>
      </c>
      <c r="E103" s="388"/>
      <c r="F103" s="60"/>
    </row>
    <row r="104" spans="1:6" x14ac:dyDescent="0.2">
      <c r="A104" s="68" t="s">
        <v>305</v>
      </c>
      <c r="B104" s="377">
        <v>0</v>
      </c>
      <c r="C104" s="377"/>
      <c r="D104" s="60">
        <v>44531</v>
      </c>
      <c r="E104" s="388"/>
      <c r="F104" s="60"/>
    </row>
    <row r="105" spans="1:6" x14ac:dyDescent="0.2">
      <c r="A105" s="68" t="s">
        <v>306</v>
      </c>
      <c r="B105" s="377">
        <v>0</v>
      </c>
      <c r="C105" s="377"/>
      <c r="D105" s="60">
        <v>44531</v>
      </c>
      <c r="E105" s="388"/>
      <c r="F105" s="60"/>
    </row>
    <row r="107" spans="1:6" x14ac:dyDescent="0.2">
      <c r="A107" s="59" t="s">
        <v>307</v>
      </c>
      <c r="B107" s="417">
        <v>0.24516379999999999</v>
      </c>
      <c r="C107" s="387"/>
      <c r="D107" s="416">
        <v>45897</v>
      </c>
    </row>
    <row r="109" spans="1:6" x14ac:dyDescent="0.2">
      <c r="A109" s="411" t="s">
        <v>251</v>
      </c>
      <c r="B109" s="383">
        <v>0</v>
      </c>
      <c r="C109" s="383"/>
      <c r="D109" s="60">
        <v>44894</v>
      </c>
    </row>
    <row r="110" spans="1:6" x14ac:dyDescent="0.2">
      <c r="A110" s="411" t="s">
        <v>297</v>
      </c>
      <c r="B110" s="383">
        <v>0</v>
      </c>
      <c r="C110" s="383"/>
      <c r="D110" s="60">
        <v>44894</v>
      </c>
    </row>
    <row r="112" spans="1:6" x14ac:dyDescent="0.2">
      <c r="A112" s="64" t="s">
        <v>308</v>
      </c>
      <c r="D112" s="60"/>
    </row>
    <row r="113" spans="1:5" x14ac:dyDescent="0.2">
      <c r="A113" s="68" t="s">
        <v>309</v>
      </c>
      <c r="B113" s="389">
        <v>3.8972999999999998E-3</v>
      </c>
      <c r="C113" s="380"/>
      <c r="D113" s="60">
        <v>44531</v>
      </c>
    </row>
    <row r="114" spans="1:5" x14ac:dyDescent="0.2">
      <c r="A114" s="68" t="s">
        <v>310</v>
      </c>
      <c r="B114" s="389">
        <v>3.7618E-3</v>
      </c>
      <c r="C114" s="380"/>
      <c r="D114" s="60">
        <v>44531</v>
      </c>
    </row>
    <row r="115" spans="1:5" x14ac:dyDescent="0.2">
      <c r="A115" s="68" t="s">
        <v>311</v>
      </c>
      <c r="B115" s="389">
        <v>3.6865999999999999E-3</v>
      </c>
      <c r="C115" s="380"/>
      <c r="D115" s="60">
        <v>44531</v>
      </c>
    </row>
    <row r="117" spans="1:5" x14ac:dyDescent="0.2">
      <c r="A117" s="64" t="s">
        <v>107</v>
      </c>
    </row>
    <row r="118" spans="1:5" x14ac:dyDescent="0.2">
      <c r="A118" s="68" t="s">
        <v>251</v>
      </c>
      <c r="B118" s="383">
        <v>0</v>
      </c>
      <c r="D118" s="60">
        <v>45657</v>
      </c>
    </row>
    <row r="119" spans="1:5" x14ac:dyDescent="0.2">
      <c r="A119" s="68" t="s">
        <v>297</v>
      </c>
      <c r="B119" s="383">
        <v>0</v>
      </c>
      <c r="D119" s="60">
        <v>45657</v>
      </c>
    </row>
    <row r="121" spans="1:5" x14ac:dyDescent="0.2">
      <c r="A121" s="59" t="s">
        <v>105</v>
      </c>
      <c r="D121" s="60"/>
    </row>
    <row r="122" spans="1:5" x14ac:dyDescent="0.2">
      <c r="A122" s="411" t="s">
        <v>251</v>
      </c>
      <c r="B122" s="418">
        <v>0.2</v>
      </c>
      <c r="C122" s="383"/>
      <c r="D122" s="60">
        <v>45958</v>
      </c>
    </row>
    <row r="123" spans="1:5" x14ac:dyDescent="0.2">
      <c r="A123" s="411" t="s">
        <v>297</v>
      </c>
      <c r="B123" s="418">
        <v>0.99</v>
      </c>
      <c r="C123" s="383"/>
      <c r="D123" s="60">
        <v>45958</v>
      </c>
    </row>
    <row r="125" spans="1:5" x14ac:dyDescent="0.2">
      <c r="A125" s="64" t="s">
        <v>108</v>
      </c>
      <c r="B125" s="390"/>
      <c r="E125" s="60"/>
    </row>
    <row r="126" spans="1:5" x14ac:dyDescent="0.2">
      <c r="A126" s="411" t="s">
        <v>251</v>
      </c>
      <c r="B126">
        <v>0</v>
      </c>
      <c r="C126" s="60"/>
      <c r="E126" s="60">
        <v>45883</v>
      </c>
    </row>
    <row r="127" spans="1:5" x14ac:dyDescent="0.2">
      <c r="A127" s="68" t="s">
        <v>237</v>
      </c>
      <c r="B127">
        <v>0</v>
      </c>
      <c r="C127" s="391">
        <v>242</v>
      </c>
      <c r="D127" t="s">
        <v>312</v>
      </c>
      <c r="E127" s="60">
        <v>45883</v>
      </c>
    </row>
    <row r="128" spans="1:5" x14ac:dyDescent="0.2">
      <c r="A128" s="68" t="s">
        <v>238</v>
      </c>
      <c r="B128">
        <v>0</v>
      </c>
      <c r="E128" s="60">
        <v>45883</v>
      </c>
    </row>
    <row r="130" spans="1:8" x14ac:dyDescent="0.2">
      <c r="A130" s="64" t="s">
        <v>109</v>
      </c>
    </row>
    <row r="131" spans="1:8" x14ac:dyDescent="0.2">
      <c r="A131" s="411" t="s">
        <v>251</v>
      </c>
      <c r="B131" s="391">
        <v>0</v>
      </c>
      <c r="D131" s="60">
        <v>44531</v>
      </c>
    </row>
    <row r="132" spans="1:8" x14ac:dyDescent="0.2">
      <c r="A132" s="411" t="s">
        <v>281</v>
      </c>
      <c r="B132" s="391">
        <v>0</v>
      </c>
      <c r="D132" s="60">
        <v>44531</v>
      </c>
    </row>
    <row r="133" spans="1:8" x14ac:dyDescent="0.2">
      <c r="A133" s="411" t="s">
        <v>253</v>
      </c>
      <c r="B133" s="391">
        <v>0</v>
      </c>
      <c r="D133" s="60">
        <v>44531</v>
      </c>
    </row>
    <row r="134" spans="1:8" x14ac:dyDescent="0.2">
      <c r="A134" s="411" t="s">
        <v>254</v>
      </c>
      <c r="B134" s="391">
        <v>0</v>
      </c>
      <c r="D134" s="60">
        <v>44531</v>
      </c>
    </row>
    <row r="135" spans="1:8" x14ac:dyDescent="0.2">
      <c r="A135" s="411" t="s">
        <v>255</v>
      </c>
      <c r="B135" s="391">
        <v>0</v>
      </c>
      <c r="D135" s="60">
        <v>44531</v>
      </c>
    </row>
    <row r="137" spans="1:8" x14ac:dyDescent="0.2">
      <c r="A137" s="59" t="s">
        <v>110</v>
      </c>
      <c r="D137" s="60"/>
    </row>
    <row r="138" spans="1:8" x14ac:dyDescent="0.2">
      <c r="A138" s="411" t="s">
        <v>251</v>
      </c>
      <c r="B138" s="383">
        <v>0</v>
      </c>
      <c r="C138" s="383"/>
      <c r="D138" s="60">
        <v>44531</v>
      </c>
    </row>
    <row r="139" spans="1:8" x14ac:dyDescent="0.2">
      <c r="A139" s="411" t="s">
        <v>297</v>
      </c>
      <c r="B139" s="383">
        <v>0</v>
      </c>
      <c r="C139" s="383"/>
      <c r="D139" s="60">
        <v>44531</v>
      </c>
    </row>
    <row r="141" spans="1:8" x14ac:dyDescent="0.2">
      <c r="A141" s="59" t="s">
        <v>111</v>
      </c>
      <c r="D141" t="s">
        <v>313</v>
      </c>
    </row>
    <row r="143" spans="1:8" x14ac:dyDescent="0.2">
      <c r="A143" s="59" t="s">
        <v>314</v>
      </c>
      <c r="B143" s="392">
        <v>10</v>
      </c>
      <c r="C143" s="384">
        <v>3.7427700000000001E-2</v>
      </c>
      <c r="D143" s="384">
        <v>1.5787499999999999E-2</v>
      </c>
      <c r="E143" s="392"/>
      <c r="F143" s="392">
        <v>0</v>
      </c>
      <c r="G143" s="392">
        <v>0</v>
      </c>
      <c r="H143" s="60">
        <v>45444</v>
      </c>
    </row>
    <row r="145" spans="1:8" x14ac:dyDescent="0.2">
      <c r="A145" s="59" t="s">
        <v>315</v>
      </c>
      <c r="B145" s="393">
        <v>9.4</v>
      </c>
      <c r="C145" s="394">
        <v>2.0634799999999998E-2</v>
      </c>
      <c r="D145" s="392">
        <v>0</v>
      </c>
      <c r="E145" s="392">
        <v>0</v>
      </c>
      <c r="F145" s="392">
        <v>0</v>
      </c>
      <c r="G145" s="393">
        <v>0</v>
      </c>
      <c r="H145" s="60">
        <v>45444</v>
      </c>
    </row>
    <row r="146" spans="1:8" x14ac:dyDescent="0.2">
      <c r="A146" s="59" t="s">
        <v>316</v>
      </c>
      <c r="B146" s="393">
        <v>138.5</v>
      </c>
      <c r="C146" s="394">
        <v>1.3832199999999999E-2</v>
      </c>
      <c r="D146" s="392">
        <v>0</v>
      </c>
      <c r="E146" s="392">
        <v>0</v>
      </c>
      <c r="F146" s="392">
        <v>0</v>
      </c>
      <c r="G146" s="393">
        <v>0</v>
      </c>
      <c r="H146" s="60">
        <v>45444</v>
      </c>
    </row>
    <row r="147" spans="1:8" x14ac:dyDescent="0.2">
      <c r="A147" s="59" t="s">
        <v>317</v>
      </c>
      <c r="B147" s="393">
        <v>825</v>
      </c>
      <c r="C147" s="394">
        <v>5.9799999999999997E-5</v>
      </c>
      <c r="D147" s="392">
        <v>0</v>
      </c>
      <c r="E147" s="392">
        <v>0</v>
      </c>
      <c r="F147" s="392">
        <v>0</v>
      </c>
      <c r="G147" s="393">
        <v>0</v>
      </c>
      <c r="H147" s="60">
        <v>45444</v>
      </c>
    </row>
    <row r="148" spans="1:8" x14ac:dyDescent="0.2">
      <c r="A148" s="59" t="s">
        <v>318</v>
      </c>
      <c r="B148" s="393">
        <v>3600</v>
      </c>
      <c r="C148" s="394">
        <v>5.9799999999999997E-5</v>
      </c>
      <c r="D148" s="392">
        <v>0</v>
      </c>
      <c r="E148" s="392">
        <v>0</v>
      </c>
      <c r="F148" s="392">
        <v>0</v>
      </c>
      <c r="G148" s="393">
        <v>0</v>
      </c>
      <c r="H148" s="60">
        <v>45444</v>
      </c>
    </row>
  </sheetData>
  <sheetProtection algorithmName="SHA-512" hashValue="iInNMjnFRa+okjAs1mzrY/AcI2eXXklITereJLfXziFJPdKWu56zOZX94BQ2zirP3SiGNGWDvyxsnCY7zpGBEg==" saltValue="Tqn+vzfukKW7mFbfZYxVTw==" spinCount="100000" sheet="1" objects="1" scenarios="1"/>
  <mergeCells count="2">
    <mergeCell ref="B14:D14"/>
    <mergeCell ref="H14:J14"/>
  </mergeCells>
  <hyperlinks>
    <hyperlink ref="A40" r:id="rId1" display="GS-@ TOD (On-Peak)" xr:uid="{FA47936B-B7AE-4B8C-97FD-5AA9F8914C1F}"/>
    <hyperlink ref="A41" r:id="rId2" display="GS-@ TOD (On-Peak)" xr:uid="{3B796069-68DE-4394-8979-A3B63CB12072}"/>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c r="Q1" s="156"/>
    </row>
    <row r="2" spans="1:30" ht="20.25" x14ac:dyDescent="0.3">
      <c r="A2" s="451" t="s">
        <v>119</v>
      </c>
      <c r="B2" s="451"/>
      <c r="C2" s="451"/>
      <c r="D2" s="451"/>
      <c r="E2" s="451"/>
      <c r="F2" s="451"/>
      <c r="G2" s="451"/>
      <c r="H2" s="451"/>
      <c r="I2" s="451"/>
      <c r="J2" s="451"/>
      <c r="K2" s="451"/>
      <c r="L2" s="451"/>
      <c r="M2" s="451"/>
      <c r="N2" s="451"/>
      <c r="O2" s="451"/>
      <c r="P2" s="451"/>
      <c r="Q2" s="52"/>
    </row>
    <row r="3" spans="1:30" ht="18" x14ac:dyDescent="0.25">
      <c r="A3" s="436" t="s">
        <v>11</v>
      </c>
      <c r="B3" s="436"/>
      <c r="C3" s="436"/>
      <c r="D3" s="436"/>
      <c r="E3" s="436"/>
      <c r="F3" s="436"/>
      <c r="G3" s="436"/>
      <c r="H3" s="436"/>
      <c r="I3" s="436"/>
      <c r="J3" s="436"/>
      <c r="K3" s="436"/>
      <c r="L3" s="436"/>
      <c r="M3" s="436"/>
      <c r="N3" s="436"/>
      <c r="O3" s="436"/>
      <c r="P3" s="436"/>
      <c r="Q3" s="53"/>
    </row>
    <row r="4" spans="1:30" ht="15.75" x14ac:dyDescent="0.25">
      <c r="A4" s="436"/>
      <c r="B4" s="436"/>
      <c r="C4" s="436"/>
      <c r="D4" s="436"/>
      <c r="E4" s="436"/>
      <c r="F4" s="436"/>
      <c r="G4" s="436"/>
      <c r="H4" s="436"/>
      <c r="I4" s="436"/>
      <c r="J4" s="436"/>
      <c r="K4" s="436"/>
      <c r="L4" s="436"/>
      <c r="M4" s="436"/>
      <c r="N4" s="436"/>
      <c r="O4" s="436"/>
      <c r="P4" s="436"/>
      <c r="Q4" s="54"/>
    </row>
    <row r="5" spans="1:30" x14ac:dyDescent="0.2">
      <c r="A5" s="56">
        <f ca="1">TODAY()</f>
        <v>45981</v>
      </c>
      <c r="B5" s="437" t="s">
        <v>120</v>
      </c>
      <c r="C5" s="437"/>
      <c r="D5" s="437"/>
      <c r="E5" s="437"/>
      <c r="F5" s="437"/>
      <c r="G5" s="437"/>
      <c r="H5" s="437"/>
      <c r="I5" s="437"/>
      <c r="J5" s="437"/>
      <c r="K5" s="437"/>
      <c r="L5" s="437"/>
      <c r="M5" s="437"/>
      <c r="N5" s="437"/>
      <c r="O5" s="437"/>
    </row>
    <row r="6" spans="1:30" x14ac:dyDescent="0.2">
      <c r="A6" s="438" t="s">
        <v>2</v>
      </c>
      <c r="B6" s="438"/>
      <c r="C6" s="438"/>
      <c r="D6" s="438"/>
      <c r="E6" s="438"/>
      <c r="F6" s="438"/>
      <c r="G6" s="438"/>
      <c r="H6" s="438"/>
      <c r="I6" s="438"/>
      <c r="J6" s="438"/>
      <c r="K6" s="43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11</v>
      </c>
      <c r="C10" s="63" t="str">
        <f>LOOKUP(B10,S11:AD11,S12:AD12)</f>
        <v>November</v>
      </c>
      <c r="D10" s="64">
        <f>'Customer Info'!C9</f>
        <v>2025</v>
      </c>
    </row>
    <row r="11" spans="1:30" x14ac:dyDescent="0.2">
      <c r="A11" s="445"/>
      <c r="B11" s="445"/>
      <c r="C11" s="445"/>
      <c r="D11" s="445"/>
      <c r="E11" s="445"/>
      <c r="F11" s="445"/>
      <c r="G11" s="445"/>
      <c r="H11" s="445"/>
      <c r="I11" s="44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46" t="s">
        <v>71</v>
      </c>
      <c r="H16" s="447"/>
      <c r="I16" s="447"/>
      <c r="J16" s="448"/>
      <c r="K16" s="163"/>
      <c r="L16" s="449" t="s">
        <v>72</v>
      </c>
      <c r="M16" s="449"/>
      <c r="N16" s="449"/>
      <c r="O16" s="449"/>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1.72503E-2</v>
      </c>
      <c r="H33" s="100"/>
      <c r="I33" s="100"/>
      <c r="J33" s="115">
        <f>SUM(G33:H33)</f>
        <v>1.72503E-2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2.0174299999999999E-2</v>
      </c>
      <c r="H34" s="100"/>
      <c r="I34" s="100"/>
      <c r="J34" s="115">
        <f>SUM(G34:H34)</f>
        <v>2.0174299999999999E-2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-5.7597000000000004E-3</v>
      </c>
      <c r="H35" s="100"/>
      <c r="I35" s="100"/>
      <c r="J35" s="115">
        <f>SUM(G35:H35)</f>
        <v>-5.7597000000000004E-3</v>
      </c>
      <c r="K35" s="94" t="s">
        <v>85</v>
      </c>
      <c r="L35" s="89">
        <f>ROUND(D35*G35,2)</f>
        <v>0</v>
      </c>
      <c r="M35" s="89"/>
      <c r="N35" s="89"/>
      <c r="O35" s="89">
        <f>SUM(L35:N35)</f>
        <v>0</v>
      </c>
      <c r="P35" s="92">
        <f>'Rider Rates'!$D$49</f>
        <v>45929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3.55042E-2</v>
      </c>
      <c r="I37" s="100"/>
      <c r="J37" s="100">
        <f>SUM(G37:I37)</f>
        <v>3.55042E-2</v>
      </c>
      <c r="K37" s="94" t="s">
        <v>85</v>
      </c>
      <c r="L37" s="89"/>
      <c r="M37" s="89">
        <f>ROUND(D37*H37,2)</f>
        <v>0</v>
      </c>
      <c r="N37" s="116"/>
      <c r="O37" s="89">
        <f t="shared" si="2"/>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3.5344300000000002E-2</v>
      </c>
      <c r="J40" s="119">
        <f t="shared" si="0"/>
        <v>3.5344300000000002E-2</v>
      </c>
      <c r="K40" s="94"/>
      <c r="L40" s="89"/>
      <c r="M40" s="89"/>
      <c r="N40" s="89">
        <f>ROUND(D40*I40,2)</f>
        <v>0.35</v>
      </c>
      <c r="O40" s="89">
        <f>SUM(L40:N40)</f>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2.4500000000000002</v>
      </c>
      <c r="J42" s="121">
        <f t="shared" si="0"/>
        <v>2.4500000000000002</v>
      </c>
      <c r="K42" s="94"/>
      <c r="L42" s="89"/>
      <c r="M42" s="89"/>
      <c r="N42" s="89">
        <f>I42</f>
        <v>2.4500000000000002</v>
      </c>
      <c r="O42" s="89">
        <f>SUM(L42:N42)</f>
        <v>2.4500000000000002</v>
      </c>
      <c r="P42" s="92">
        <f>'Rider Rates'!$D$92</f>
        <v>45929</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0.24516379999999999</v>
      </c>
      <c r="J44" s="119">
        <f t="shared" si="0"/>
        <v>0.24516379999999999</v>
      </c>
      <c r="K44" s="94"/>
      <c r="L44" s="89"/>
      <c r="M44" s="89"/>
      <c r="N44" s="89">
        <f>ROUND(D44*I44,2)</f>
        <v>2.4500000000000002</v>
      </c>
      <c r="O44" s="89">
        <f t="shared" ref="O44:O48" si="4">SUM(L44:N44)</f>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4"/>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6.12</v>
      </c>
      <c r="O52" s="105">
        <f>SUM(O24:O51)</f>
        <v>6.12</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16.12</v>
      </c>
      <c r="O54" s="140">
        <f>O20+O52</f>
        <v>16.12</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16.12</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c r="Q1" s="156"/>
    </row>
    <row r="2" spans="1:30" ht="20.25" x14ac:dyDescent="0.3">
      <c r="A2" s="451" t="s">
        <v>119</v>
      </c>
      <c r="B2" s="451"/>
      <c r="C2" s="451"/>
      <c r="D2" s="451"/>
      <c r="E2" s="451"/>
      <c r="F2" s="451"/>
      <c r="G2" s="451"/>
      <c r="H2" s="451"/>
      <c r="I2" s="451"/>
      <c r="J2" s="451"/>
      <c r="K2" s="451"/>
      <c r="L2" s="451"/>
      <c r="M2" s="451"/>
      <c r="N2" s="451"/>
      <c r="O2" s="451"/>
      <c r="P2" s="451"/>
      <c r="Q2" s="52"/>
    </row>
    <row r="3" spans="1:30" ht="18" x14ac:dyDescent="0.25">
      <c r="A3" s="436" t="s">
        <v>11</v>
      </c>
      <c r="B3" s="436"/>
      <c r="C3" s="436"/>
      <c r="D3" s="436"/>
      <c r="E3" s="436"/>
      <c r="F3" s="436"/>
      <c r="G3" s="436"/>
      <c r="H3" s="436"/>
      <c r="I3" s="436"/>
      <c r="J3" s="436"/>
      <c r="K3" s="436"/>
      <c r="L3" s="436"/>
      <c r="M3" s="436"/>
      <c r="N3" s="436"/>
      <c r="O3" s="436"/>
      <c r="P3" s="436"/>
      <c r="Q3" s="53"/>
    </row>
    <row r="4" spans="1:30" ht="15.75" x14ac:dyDescent="0.25">
      <c r="A4" s="436"/>
      <c r="B4" s="436"/>
      <c r="C4" s="436"/>
      <c r="D4" s="436"/>
      <c r="E4" s="436"/>
      <c r="F4" s="436"/>
      <c r="G4" s="436"/>
      <c r="H4" s="436"/>
      <c r="I4" s="436"/>
      <c r="J4" s="436"/>
      <c r="K4" s="436"/>
      <c r="L4" s="436"/>
      <c r="M4" s="436"/>
      <c r="N4" s="436"/>
      <c r="O4" s="436"/>
      <c r="P4" s="436"/>
      <c r="Q4" s="54"/>
    </row>
    <row r="5" spans="1:30" x14ac:dyDescent="0.2">
      <c r="A5" s="56">
        <f ca="1">TODAY()</f>
        <v>45981</v>
      </c>
      <c r="B5" s="437" t="s">
        <v>120</v>
      </c>
      <c r="C5" s="437"/>
      <c r="D5" s="437"/>
      <c r="E5" s="437"/>
      <c r="F5" s="437"/>
      <c r="G5" s="437"/>
      <c r="H5" s="437"/>
      <c r="I5" s="437"/>
      <c r="J5" s="437"/>
      <c r="K5" s="437"/>
      <c r="L5" s="437"/>
      <c r="M5" s="437"/>
      <c r="N5" s="437"/>
      <c r="O5" s="437"/>
    </row>
    <row r="6" spans="1:30" x14ac:dyDescent="0.2">
      <c r="A6" s="438" t="s">
        <v>2</v>
      </c>
      <c r="B6" s="438"/>
      <c r="C6" s="438"/>
      <c r="D6" s="438"/>
      <c r="E6" s="438"/>
      <c r="F6" s="438"/>
      <c r="G6" s="438"/>
      <c r="H6" s="438"/>
      <c r="I6" s="438"/>
      <c r="J6" s="438"/>
      <c r="K6" s="438"/>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11</v>
      </c>
      <c r="C10" s="63" t="str">
        <f>LOOKUP(B10,S11:AD11,S12:AD12)</f>
        <v>November</v>
      </c>
      <c r="D10" s="64">
        <f>'Customer Info'!C9</f>
        <v>2025</v>
      </c>
    </row>
    <row r="11" spans="1:30" x14ac:dyDescent="0.2">
      <c r="A11" s="445"/>
      <c r="B11" s="445"/>
      <c r="C11" s="445"/>
      <c r="D11" s="445"/>
      <c r="E11" s="445"/>
      <c r="F11" s="445"/>
      <c r="G11" s="445"/>
      <c r="H11" s="445"/>
      <c r="I11" s="445"/>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6" t="s">
        <v>71</v>
      </c>
      <c r="H17" s="447"/>
      <c r="I17" s="447"/>
      <c r="J17" s="448"/>
      <c r="K17" s="163"/>
      <c r="L17" s="449" t="s">
        <v>72</v>
      </c>
      <c r="M17" s="449"/>
      <c r="N17" s="449"/>
      <c r="O17" s="449"/>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-5.7597000000000004E-3</v>
      </c>
      <c r="H34" s="100"/>
      <c r="I34" s="100"/>
      <c r="J34" s="115">
        <f>SUM(G34:H34)</f>
        <v>-5.7597000000000004E-3</v>
      </c>
      <c r="K34" s="94" t="s">
        <v>85</v>
      </c>
      <c r="L34" s="89">
        <f>ROUND(D34*G34,2)</f>
        <v>0</v>
      </c>
      <c r="M34" s="89"/>
      <c r="N34" s="89"/>
      <c r="O34" s="89">
        <f>SUM(L34:N34)</f>
        <v>0</v>
      </c>
      <c r="P34" s="92">
        <f>'Rider Rates'!$D$49</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3.55042E-2</v>
      </c>
      <c r="I36" s="100"/>
      <c r="J36" s="100">
        <f>SUM(G36:I36)</f>
        <v>3.55042E-2</v>
      </c>
      <c r="K36" s="94" t="s">
        <v>85</v>
      </c>
      <c r="L36" s="89"/>
      <c r="M36" s="89">
        <f>ROUND(D36*H36,2)</f>
        <v>0</v>
      </c>
      <c r="N36" s="116"/>
      <c r="O36" s="89">
        <f t="shared" si="2"/>
        <v>0</v>
      </c>
      <c r="P36" s="92">
        <f>'Rider Rates'!$D$57</f>
        <v>45929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3.5344300000000002E-2</v>
      </c>
      <c r="J39" s="119">
        <f t="shared" si="0"/>
        <v>3.5344300000000002E-2</v>
      </c>
      <c r="K39" s="94"/>
      <c r="L39" s="89"/>
      <c r="M39" s="89"/>
      <c r="N39" s="89">
        <f>ROUND(D39*I39,2)</f>
        <v>0.35</v>
      </c>
      <c r="O39" s="89">
        <f>SUM(L39:N39)</f>
        <v>0.35</v>
      </c>
      <c r="P39" s="92">
        <f>'Rider Rates'!$D$87</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2.4500000000000002</v>
      </c>
      <c r="J41" s="121">
        <f t="shared" si="0"/>
        <v>2.4500000000000002</v>
      </c>
      <c r="K41" s="94"/>
      <c r="L41" s="89"/>
      <c r="M41" s="89"/>
      <c r="N41" s="89">
        <f>I41</f>
        <v>2.4500000000000002</v>
      </c>
      <c r="O41" s="89">
        <f>SUM(L41:N41)</f>
        <v>2.4500000000000002</v>
      </c>
      <c r="P41" s="92">
        <f>'Rider Rates'!$D$92</f>
        <v>45929</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0.24516379999999999</v>
      </c>
      <c r="J43" s="119">
        <f t="shared" si="0"/>
        <v>0.24516379999999999</v>
      </c>
      <c r="K43" s="94"/>
      <c r="L43" s="89"/>
      <c r="M43" s="89"/>
      <c r="N43" s="89">
        <f>ROUND(D43*I43,2)</f>
        <v>2.4500000000000002</v>
      </c>
      <c r="O43" s="89">
        <f t="shared" ref="O43:O47" si="4">SUM(L43:N43)</f>
        <v>2.4500000000000002</v>
      </c>
      <c r="P43" s="92">
        <f>'Rider Rates'!$D$107</f>
        <v>45897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0.2</v>
      </c>
      <c r="J44" s="121">
        <f t="shared" si="0"/>
        <v>0.2</v>
      </c>
      <c r="K44" s="94"/>
      <c r="L44" s="89"/>
      <c r="M44" s="89"/>
      <c r="N44" s="125">
        <f>I44</f>
        <v>0.2</v>
      </c>
      <c r="O44" s="89">
        <f t="shared" si="4"/>
        <v>0.2</v>
      </c>
      <c r="P44" s="92">
        <f>'Rider Rates'!D122</f>
        <v>45958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6.12</v>
      </c>
      <c r="O51" s="105">
        <f>SUM(O25:O50)</f>
        <v>6.12</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16.12</v>
      </c>
      <c r="O53" s="140">
        <f>O21+O51</f>
        <v>16.12</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16.12</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20.25" x14ac:dyDescent="0.3">
      <c r="A2" s="434" t="s">
        <v>138</v>
      </c>
      <c r="B2" s="434"/>
      <c r="C2" s="434"/>
      <c r="D2" s="434"/>
      <c r="E2" s="434"/>
      <c r="F2" s="434"/>
      <c r="G2" s="434"/>
      <c r="H2" s="434"/>
      <c r="I2" s="434"/>
      <c r="J2" s="434"/>
      <c r="K2" s="434"/>
      <c r="L2" s="434"/>
      <c r="M2" s="434"/>
      <c r="N2" s="434"/>
      <c r="O2" s="434"/>
      <c r="P2" s="434"/>
    </row>
    <row r="3" spans="1:59" ht="18" x14ac:dyDescent="0.25">
      <c r="A3" s="451" t="s">
        <v>51</v>
      </c>
      <c r="B3" s="451"/>
      <c r="C3" s="451"/>
      <c r="D3" s="451"/>
      <c r="E3" s="451"/>
      <c r="F3" s="451"/>
      <c r="G3" s="451"/>
      <c r="H3" s="451"/>
      <c r="I3" s="451"/>
      <c r="J3" s="451"/>
      <c r="K3" s="451"/>
      <c r="L3" s="451"/>
      <c r="M3" s="451"/>
      <c r="N3" s="451"/>
      <c r="O3" s="451"/>
      <c r="P3" s="451"/>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45981</v>
      </c>
      <c r="B6" s="437" t="s">
        <v>139</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-5.7597000000000004E-3</v>
      </c>
      <c r="H41" s="100"/>
      <c r="I41" s="100"/>
      <c r="J41" s="115">
        <f>SUM(G41:H41)</f>
        <v>-5.7597000000000004E-3</v>
      </c>
      <c r="K41" s="94" t="s">
        <v>85</v>
      </c>
      <c r="L41" s="89">
        <f>ROUND(D41*G41,2)</f>
        <v>0</v>
      </c>
      <c r="M41" s="89"/>
      <c r="N41" s="89"/>
      <c r="O41" s="89">
        <f t="shared" si="2"/>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3"/>
        <v>3.55042E-2</v>
      </c>
      <c r="K43" s="94" t="s">
        <v>85</v>
      </c>
      <c r="L43" s="89"/>
      <c r="M43" s="89">
        <f>ROUND(D43*H43,2)</f>
        <v>0</v>
      </c>
      <c r="N43" s="116"/>
      <c r="O43" s="89">
        <f t="shared" si="2"/>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3.5344300000000002E-2</v>
      </c>
      <c r="J46" s="119">
        <f t="shared" si="3"/>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3"/>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6.12</v>
      </c>
      <c r="O58" s="105">
        <f>SUM(O31:O57)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16.12</v>
      </c>
      <c r="O60" s="140">
        <f>O27+O58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20.25" x14ac:dyDescent="0.3">
      <c r="A2" s="434" t="s">
        <v>138</v>
      </c>
      <c r="B2" s="434"/>
      <c r="C2" s="434"/>
      <c r="D2" s="434"/>
      <c r="E2" s="434"/>
      <c r="F2" s="434"/>
      <c r="G2" s="434"/>
      <c r="H2" s="434"/>
      <c r="I2" s="434"/>
      <c r="J2" s="434"/>
      <c r="K2" s="434"/>
      <c r="L2" s="434"/>
      <c r="M2" s="434"/>
      <c r="N2" s="434"/>
      <c r="O2" s="434"/>
      <c r="P2" s="434"/>
    </row>
    <row r="3" spans="1:59" ht="18" x14ac:dyDescent="0.25">
      <c r="A3" s="451" t="s">
        <v>147</v>
      </c>
      <c r="B3" s="451"/>
      <c r="C3" s="451"/>
      <c r="D3" s="451"/>
      <c r="E3" s="451"/>
      <c r="F3" s="451"/>
      <c r="G3" s="451"/>
      <c r="H3" s="451"/>
      <c r="I3" s="451"/>
      <c r="J3" s="451"/>
      <c r="K3" s="451"/>
      <c r="L3" s="451"/>
      <c r="M3" s="451"/>
      <c r="N3" s="451"/>
      <c r="O3" s="451"/>
      <c r="P3" s="451"/>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45981</v>
      </c>
      <c r="B6" s="437" t="s">
        <v>148</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-5.7597000000000004E-3</v>
      </c>
      <c r="H41" s="100"/>
      <c r="I41" s="100"/>
      <c r="J41" s="115">
        <f>SUM(G41:H41)</f>
        <v>-5.7597000000000004E-3</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6.12</v>
      </c>
      <c r="O58" s="105">
        <f>SUM(O32:O57)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16.12</v>
      </c>
      <c r="O60" s="140">
        <f>O28+O58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50" t="s">
        <v>50</v>
      </c>
      <c r="B1" s="450"/>
      <c r="C1" s="450"/>
      <c r="D1" s="450"/>
      <c r="E1" s="450"/>
      <c r="F1" s="450"/>
      <c r="G1" s="450"/>
      <c r="H1" s="450"/>
      <c r="I1" s="450"/>
      <c r="J1" s="450"/>
      <c r="K1" s="450"/>
      <c r="L1" s="450"/>
      <c r="M1" s="450"/>
      <c r="N1" s="450"/>
      <c r="O1" s="450"/>
      <c r="P1" s="450"/>
    </row>
    <row r="2" spans="1:30" ht="20.25" x14ac:dyDescent="0.3">
      <c r="A2" s="434" t="s">
        <v>138</v>
      </c>
      <c r="B2" s="434"/>
      <c r="C2" s="434"/>
      <c r="D2" s="434"/>
      <c r="E2" s="434"/>
      <c r="F2" s="434"/>
      <c r="G2" s="434"/>
      <c r="H2" s="434"/>
      <c r="I2" s="434"/>
      <c r="J2" s="434"/>
      <c r="K2" s="434"/>
      <c r="L2" s="434"/>
      <c r="M2" s="434"/>
      <c r="N2" s="434"/>
      <c r="O2" s="434"/>
      <c r="P2" s="434"/>
    </row>
    <row r="3" spans="1:30" ht="18" x14ac:dyDescent="0.25">
      <c r="A3" s="451" t="s">
        <v>151</v>
      </c>
      <c r="B3" s="451"/>
      <c r="C3" s="451"/>
      <c r="D3" s="451"/>
      <c r="E3" s="451"/>
      <c r="F3" s="451"/>
      <c r="G3" s="451"/>
      <c r="H3" s="451"/>
      <c r="I3" s="451"/>
      <c r="J3" s="451"/>
      <c r="K3" s="451"/>
      <c r="L3" s="451"/>
      <c r="M3" s="451"/>
      <c r="N3" s="451"/>
      <c r="O3" s="451"/>
      <c r="P3" s="451"/>
    </row>
    <row r="4" spans="1:30"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row>
    <row r="5" spans="1:30" ht="15" x14ac:dyDescent="0.2">
      <c r="A5" s="55"/>
      <c r="B5" s="55"/>
      <c r="C5" s="55"/>
      <c r="D5" s="55"/>
      <c r="E5" s="55"/>
      <c r="F5" s="55"/>
      <c r="G5" s="55"/>
      <c r="H5" s="55"/>
      <c r="I5" s="55"/>
      <c r="J5" s="55"/>
      <c r="K5" s="55"/>
      <c r="L5" s="55"/>
      <c r="M5" s="55"/>
      <c r="N5" s="55"/>
      <c r="O5" s="55"/>
      <c r="P5" s="55"/>
    </row>
    <row r="6" spans="1:30" x14ac:dyDescent="0.2">
      <c r="A6" s="56">
        <f ca="1">TODAY()</f>
        <v>45981</v>
      </c>
      <c r="B6" s="180" t="s">
        <v>152</v>
      </c>
      <c r="C6" s="180"/>
      <c r="D6" s="180"/>
      <c r="E6" s="180"/>
      <c r="F6" s="180"/>
      <c r="G6" s="180"/>
      <c r="H6" s="180"/>
      <c r="I6" s="180"/>
      <c r="J6" s="180"/>
      <c r="K6" s="180"/>
      <c r="L6" s="180"/>
      <c r="M6" s="180"/>
      <c r="N6" s="180"/>
      <c r="O6" s="180"/>
    </row>
    <row r="7" spans="1:30" x14ac:dyDescent="0.2">
      <c r="A7" s="438" t="s">
        <v>2</v>
      </c>
      <c r="B7" s="438"/>
      <c r="C7" s="438"/>
      <c r="D7" s="438"/>
      <c r="E7" s="438"/>
      <c r="F7" s="438"/>
      <c r="G7" s="438"/>
      <c r="H7" s="438"/>
      <c r="I7" s="438"/>
      <c r="J7" s="438"/>
      <c r="K7" s="43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45"/>
      <c r="B12" s="445"/>
      <c r="C12" s="445"/>
      <c r="D12" s="445"/>
      <c r="E12" s="445"/>
      <c r="F12" s="445"/>
      <c r="G12" s="445"/>
      <c r="H12" s="445"/>
      <c r="I12" s="445"/>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46" t="s">
        <v>71</v>
      </c>
      <c r="H17" s="447"/>
      <c r="I17" s="447"/>
      <c r="J17" s="448"/>
      <c r="K17" s="163"/>
      <c r="L17" s="449" t="s">
        <v>72</v>
      </c>
      <c r="M17" s="449"/>
      <c r="N17" s="449"/>
      <c r="O17" s="449"/>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-5.7597000000000004E-3</v>
      </c>
      <c r="H35" s="100"/>
      <c r="I35" s="100"/>
      <c r="J35" s="115">
        <f>SUM(G35:H35)</f>
        <v>-5.7597000000000004E-3</v>
      </c>
      <c r="K35" s="94" t="s">
        <v>85</v>
      </c>
      <c r="L35" s="89">
        <f>ROUND(D35*G35,2)</f>
        <v>0</v>
      </c>
      <c r="M35" s="89"/>
      <c r="N35" s="89"/>
      <c r="O35" s="89">
        <f>SUM(L35:N35)</f>
        <v>0</v>
      </c>
      <c r="P35" s="92">
        <f>'Rider Rates'!$D$49</f>
        <v>45929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3.55042E-2</v>
      </c>
      <c r="I37" s="100"/>
      <c r="J37" s="100">
        <f>SUM(G37:I37)</f>
        <v>3.55042E-2</v>
      </c>
      <c r="K37" s="94" t="s">
        <v>85</v>
      </c>
      <c r="L37" s="89"/>
      <c r="M37" s="89">
        <f>ROUND(D37*H37,2)</f>
        <v>0</v>
      </c>
      <c r="N37" s="116"/>
      <c r="O37" s="89">
        <f t="shared" si="3"/>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3.5344300000000002E-2</v>
      </c>
      <c r="J40" s="119">
        <f t="shared" si="0"/>
        <v>3.5344300000000002E-2</v>
      </c>
      <c r="K40" s="94"/>
      <c r="L40" s="89"/>
      <c r="M40" s="89"/>
      <c r="N40" s="89">
        <f>ROUND(D40*I40,2)</f>
        <v>0.35</v>
      </c>
      <c r="O40" s="89">
        <f t="shared" si="2"/>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2.4500000000000002</v>
      </c>
      <c r="J42" s="121">
        <f t="shared" si="0"/>
        <v>2.4500000000000002</v>
      </c>
      <c r="K42" s="94"/>
      <c r="L42" s="89"/>
      <c r="M42" s="89"/>
      <c r="N42" s="89">
        <f>I42</f>
        <v>2.4500000000000002</v>
      </c>
      <c r="O42" s="89">
        <f t="shared" si="2"/>
        <v>2.4500000000000002</v>
      </c>
      <c r="P42" s="92">
        <f>'Rider Rates'!$D$92</f>
        <v>45929</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0.24516379999999999</v>
      </c>
      <c r="J44" s="119">
        <f t="shared" si="0"/>
        <v>0.24516379999999999</v>
      </c>
      <c r="K44" s="94"/>
      <c r="L44" s="89"/>
      <c r="M44" s="89"/>
      <c r="N44" s="89">
        <f>ROUND(D44*I44,2)</f>
        <v>2.4500000000000002</v>
      </c>
      <c r="O44" s="89">
        <f t="shared" si="2"/>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2"/>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6.12</v>
      </c>
      <c r="O52" s="105">
        <f>SUM(O25:O51)</f>
        <v>6.12</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16.12</v>
      </c>
      <c r="O54" s="140">
        <f>O21+O52</f>
        <v>16.12</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16.12</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4" t="s">
        <v>50</v>
      </c>
      <c r="B1" s="434"/>
      <c r="C1" s="434"/>
      <c r="D1" s="434"/>
      <c r="E1" s="434"/>
      <c r="F1" s="434"/>
      <c r="G1" s="434"/>
      <c r="H1" s="434"/>
      <c r="I1" s="434"/>
      <c r="J1" s="434"/>
      <c r="K1" s="434"/>
      <c r="L1" s="434"/>
      <c r="M1" s="434"/>
      <c r="N1" s="434"/>
      <c r="O1" s="434"/>
      <c r="P1" s="434"/>
      <c r="Q1" s="52"/>
    </row>
    <row r="2" spans="1:59" ht="18" customHeight="1" x14ac:dyDescent="0.2">
      <c r="A2" s="435" t="s">
        <v>158</v>
      </c>
      <c r="B2" s="435"/>
      <c r="C2" s="435"/>
      <c r="D2" s="435"/>
      <c r="E2" s="435"/>
      <c r="F2" s="435"/>
      <c r="G2" s="435"/>
      <c r="H2" s="435"/>
      <c r="I2" s="435"/>
      <c r="J2" s="435"/>
      <c r="K2" s="435"/>
      <c r="L2" s="435"/>
      <c r="M2" s="435"/>
      <c r="N2" s="435"/>
      <c r="O2" s="435"/>
      <c r="P2" s="435"/>
    </row>
    <row r="3" spans="1:59" ht="18" x14ac:dyDescent="0.25">
      <c r="A3" s="435"/>
      <c r="B3" s="435"/>
      <c r="C3" s="435"/>
      <c r="D3" s="435"/>
      <c r="E3" s="435"/>
      <c r="F3" s="435"/>
      <c r="G3" s="435"/>
      <c r="H3" s="435"/>
      <c r="I3" s="435"/>
      <c r="J3" s="435"/>
      <c r="K3" s="435"/>
      <c r="L3" s="435"/>
      <c r="M3" s="435"/>
      <c r="N3" s="435"/>
      <c r="O3" s="435"/>
      <c r="P3" s="435"/>
      <c r="Q3" s="53"/>
    </row>
    <row r="4" spans="1:59" ht="15.75" x14ac:dyDescent="0.25">
      <c r="A4" s="436" t="str">
        <f>'Customer Info'!$B$12</f>
        <v>Breakdown of Charges Based on Entered Information</v>
      </c>
      <c r="B4" s="436"/>
      <c r="C4" s="436"/>
      <c r="D4" s="436"/>
      <c r="E4" s="436"/>
      <c r="F4" s="436"/>
      <c r="G4" s="436"/>
      <c r="H4" s="436"/>
      <c r="I4" s="436"/>
      <c r="J4" s="436"/>
      <c r="K4" s="436"/>
      <c r="L4" s="436"/>
      <c r="M4" s="436"/>
      <c r="N4" s="436"/>
      <c r="O4" s="436"/>
      <c r="P4" s="436"/>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45981</v>
      </c>
      <c r="B6" s="437" t="s">
        <v>159</v>
      </c>
      <c r="C6" s="437"/>
      <c r="D6" s="437"/>
      <c r="E6" s="437"/>
      <c r="F6" s="437"/>
      <c r="G6" s="437"/>
      <c r="H6" s="437"/>
      <c r="I6" s="437"/>
      <c r="J6" s="437"/>
      <c r="K6" s="437"/>
      <c r="L6" s="437"/>
      <c r="M6" s="437"/>
      <c r="N6" s="437"/>
      <c r="O6" s="437"/>
    </row>
    <row r="7" spans="1:59" x14ac:dyDescent="0.2">
      <c r="A7" s="438" t="s">
        <v>2</v>
      </c>
      <c r="B7" s="438"/>
      <c r="C7" s="438"/>
      <c r="D7" s="438"/>
      <c r="E7" s="438"/>
      <c r="F7" s="438"/>
      <c r="G7" s="438"/>
      <c r="H7" s="438"/>
      <c r="I7" s="438"/>
      <c r="J7" s="438"/>
      <c r="K7" s="438"/>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9" t="s">
        <v>71</v>
      </c>
      <c r="H23" s="440"/>
      <c r="I23" s="440"/>
      <c r="J23" s="441"/>
      <c r="K23" s="83"/>
      <c r="L23" s="442" t="s">
        <v>72</v>
      </c>
      <c r="M23" s="443"/>
      <c r="N23" s="443"/>
      <c r="O23" s="444"/>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6.12</v>
      </c>
      <c r="O58" s="105">
        <f>SUM(O32:O57)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16.12</v>
      </c>
      <c r="O60" s="140">
        <f>O28+O58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3"/>
    </row>
    <row r="80" spans="1:236" x14ac:dyDescent="0.2">
      <c r="A80" s="433"/>
    </row>
    <row r="81" spans="1:1" x14ac:dyDescent="0.2">
      <c r="A81" s="433"/>
    </row>
    <row r="82" spans="1:1" x14ac:dyDescent="0.2">
      <c r="A82" s="433"/>
    </row>
    <row r="83" spans="1:1" x14ac:dyDescent="0.2">
      <c r="A83" s="433"/>
    </row>
    <row r="84" spans="1:1" x14ac:dyDescent="0.2">
      <c r="A84" s="433"/>
    </row>
    <row r="85" spans="1:1" x14ac:dyDescent="0.2">
      <c r="A85" s="433"/>
    </row>
    <row r="86" spans="1:1" x14ac:dyDescent="0.2">
      <c r="A86" s="433"/>
    </row>
    <row r="87" spans="1:1" x14ac:dyDescent="0.2">
      <c r="A87" s="433"/>
    </row>
    <row r="88" spans="1:1" x14ac:dyDescent="0.2">
      <c r="A88" s="433"/>
    </row>
    <row r="89" spans="1:1" x14ac:dyDescent="0.2">
      <c r="A89" s="433"/>
    </row>
    <row r="90" spans="1:1" x14ac:dyDescent="0.2">
      <c r="A90" s="433"/>
    </row>
    <row r="91" spans="1:1" x14ac:dyDescent="0.2">
      <c r="A91" s="433"/>
    </row>
    <row r="92" spans="1:1" x14ac:dyDescent="0.2">
      <c r="A92" s="433"/>
    </row>
    <row r="93" spans="1:1" x14ac:dyDescent="0.2">
      <c r="A93" s="433"/>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2025-11-20T19:43:15Z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